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09B51DEE-7082-46F9-A26A-73ABF6AA84F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PGF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Key1" localSheetId="0" hidden="1">#REF!</definedName>
    <definedName name="_Key1" hidden="1">#REF!</definedName>
    <definedName name="_Order1" hidden="1">255</definedName>
    <definedName name="_Order2" hidden="1">255</definedName>
    <definedName name="_Regression_Int" hidden="1">1</definedName>
    <definedName name="_Toc189061298" localSheetId="0">DPGF!$B$14</definedName>
    <definedName name="affaires">[1]Affaires!$A$2:$A$18</definedName>
    <definedName name="an">12</definedName>
    <definedName name="ConvertEuro">6.55957</definedName>
    <definedName name="CPAGE">"297"</definedName>
    <definedName name="CPNMB">"1"</definedName>
    <definedName name="csDesignMode">1</definedName>
    <definedName name="DVNAM">""</definedName>
    <definedName name="DVTYP">"PRINTER"</definedName>
    <definedName name="Exercices">[2]IDENTITE!$E$14:$E$19</definedName>
    <definedName name="FMTYP">"*STD"</definedName>
    <definedName name="FUS">'[3]Fusion &amp; TUP'!$A:$IV</definedName>
    <definedName name="GMR">8.44</definedName>
    <definedName name="hfh">'[4]VAL DE SEINE'!$R$61835</definedName>
    <definedName name="hgh">'[5]VAL DE SEINE'!$R$61835</definedName>
    <definedName name="_xlnm.Print_Titles" localSheetId="0">DPGF!$1:$4</definedName>
    <definedName name="IPATH">""</definedName>
    <definedName name="JBNAM">"PCA035"</definedName>
    <definedName name="JBNMB">"145386"</definedName>
    <definedName name="lbleu">[6]Bulletins!$A$1:$IV$1</definedName>
    <definedName name="lgras">[6]Bulletins!$A$2:$IV$2</definedName>
    <definedName name="lgrasoul">[6]Bulletins!$A$3:$IV$3</definedName>
    <definedName name="listedébours">[7]Feuil1!$B$2:$B$45</definedName>
    <definedName name="m">'[5]VAL DE SEINE'!$R$60985</definedName>
    <definedName name="n">'[4]VAL DE SEINE'!$R$60985</definedName>
    <definedName name="Name">'[8]Perimeter '!$B$9:$B$47</definedName>
    <definedName name="OQLIB">"QUSRSYS"</definedName>
    <definedName name="OQNAM">"PR002202"</definedName>
    <definedName name="PCDAT">"23/01/2007"</definedName>
    <definedName name="PCDT2">"20070123"</definedName>
    <definedName name="PCTIM">"10:02:55"</definedName>
    <definedName name="PRIOR">" 5"</definedName>
    <definedName name="Societe">"'DtaSrc1'!DebSociete"</definedName>
    <definedName name="SPDAT">"23/01/2007"</definedName>
    <definedName name="SPDT2">"20070123"</definedName>
    <definedName name="SPNAM">"LISTE.NA"</definedName>
    <definedName name="SPNMB">"1"</definedName>
    <definedName name="SPTIM">"094636"</definedName>
    <definedName name="STATE">"*HELD"</definedName>
    <definedName name="TABLE___Stations" localSheetId="0">#REF!</definedName>
    <definedName name="TABLE___Stations">#REF!</definedName>
    <definedName name="titre">[9]tableauCHssCICE!$A$1</definedName>
    <definedName name="TOTPG">"8"</definedName>
    <definedName name="TPATH">"C:\Program Files\Symtrax\Compleo Explorer 3\Temp\45b5cc76"</definedName>
    <definedName name="Tva">19.6%</definedName>
    <definedName name="unité">[9]tableauCHssCICE!$A$2</definedName>
    <definedName name="USDAT">"PCA037"</definedName>
    <definedName name="USNAM">"DEVRYE"</definedName>
    <definedName name="Z_1013ACEE_6D5F_41A4_A64E_21F8E7D1AF1B_.wvu.PrintTitles" localSheetId="0" hidden="1">DPGF!$1:$4</definedName>
    <definedName name="Z_94E5632B_D0DB_45AF_BC51_5811B049FC6D_.wvu.PrintTitles" localSheetId="0" hidden="1">DPGF!$1:$4</definedName>
    <definedName name="Z_9953A87E_CBDE_495C_86C9_2B7606F4AD3A_.wvu.PrintTitles" localSheetId="0" hidden="1">DPGF!$1:$4</definedName>
    <definedName name="Z_C317604E_6299_40A8_B5BF_26FFEAE13B6C_.wvu.PrintTitles" localSheetId="0" hidden="1">DPGF!$1:$4</definedName>
    <definedName name="_xlnm.Print_Area" localSheetId="0">DPGF!$A$1:$P$96</definedName>
    <definedName name="_xlnm.Print_Are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1" i="2" l="1"/>
  <c r="P71" i="2" s="1"/>
  <c r="M71" i="2"/>
  <c r="J71" i="2"/>
  <c r="I71" i="2"/>
  <c r="M16" i="2"/>
  <c r="O16" i="2"/>
  <c r="I16" i="2"/>
  <c r="J16" i="2"/>
  <c r="O17" i="2"/>
  <c r="M17" i="2"/>
  <c r="J17" i="2"/>
  <c r="I17" i="2"/>
  <c r="O58" i="2"/>
  <c r="O59" i="2"/>
  <c r="O60" i="2"/>
  <c r="O57" i="2"/>
  <c r="M58" i="2"/>
  <c r="M59" i="2"/>
  <c r="M60" i="2"/>
  <c r="M57" i="2"/>
  <c r="I58" i="2"/>
  <c r="J58" i="2"/>
  <c r="I59" i="2"/>
  <c r="J59" i="2"/>
  <c r="I60" i="2"/>
  <c r="J60" i="2"/>
  <c r="J57" i="2"/>
  <c r="I57" i="2"/>
  <c r="O41" i="2"/>
  <c r="M41" i="2"/>
  <c r="I41" i="2"/>
  <c r="J41" i="2"/>
  <c r="O78" i="2"/>
  <c r="M78" i="2"/>
  <c r="J78" i="2"/>
  <c r="I78" i="2"/>
  <c r="O74" i="2"/>
  <c r="M74" i="2"/>
  <c r="J74" i="2"/>
  <c r="I74" i="2"/>
  <c r="O69" i="2"/>
  <c r="M69" i="2"/>
  <c r="J69" i="2"/>
  <c r="I69" i="2"/>
  <c r="O68" i="2"/>
  <c r="M68" i="2"/>
  <c r="J68" i="2"/>
  <c r="I68" i="2"/>
  <c r="O67" i="2"/>
  <c r="M67" i="2"/>
  <c r="J67" i="2"/>
  <c r="I67" i="2"/>
  <c r="O66" i="2"/>
  <c r="M66" i="2"/>
  <c r="J66" i="2"/>
  <c r="I66" i="2"/>
  <c r="O65" i="2"/>
  <c r="M65" i="2"/>
  <c r="J65" i="2"/>
  <c r="I65" i="2"/>
  <c r="O64" i="2"/>
  <c r="M64" i="2"/>
  <c r="J64" i="2"/>
  <c r="I64" i="2"/>
  <c r="O62" i="2"/>
  <c r="M62" i="2"/>
  <c r="J62" i="2"/>
  <c r="I62" i="2"/>
  <c r="O55" i="2"/>
  <c r="M55" i="2"/>
  <c r="J55" i="2"/>
  <c r="I55" i="2"/>
  <c r="O54" i="2"/>
  <c r="M54" i="2"/>
  <c r="J54" i="2"/>
  <c r="I54" i="2"/>
  <c r="O53" i="2"/>
  <c r="M53" i="2"/>
  <c r="J53" i="2"/>
  <c r="I53" i="2"/>
  <c r="O52" i="2"/>
  <c r="M52" i="2"/>
  <c r="J52" i="2"/>
  <c r="I52" i="2"/>
  <c r="O51" i="2"/>
  <c r="M51" i="2"/>
  <c r="J51" i="2"/>
  <c r="I51" i="2"/>
  <c r="O50" i="2"/>
  <c r="M50" i="2"/>
  <c r="J50" i="2"/>
  <c r="I50" i="2"/>
  <c r="O48" i="2"/>
  <c r="M48" i="2"/>
  <c r="J48" i="2"/>
  <c r="I48" i="2"/>
  <c r="O47" i="2"/>
  <c r="M47" i="2"/>
  <c r="J47" i="2"/>
  <c r="I47" i="2"/>
  <c r="O46" i="2"/>
  <c r="M46" i="2"/>
  <c r="J46" i="2"/>
  <c r="I46" i="2"/>
  <c r="O45" i="2"/>
  <c r="M45" i="2"/>
  <c r="J45" i="2"/>
  <c r="I45" i="2"/>
  <c r="O44" i="2"/>
  <c r="M44" i="2"/>
  <c r="J44" i="2"/>
  <c r="I44" i="2"/>
  <c r="O42" i="2"/>
  <c r="M42" i="2"/>
  <c r="J42" i="2"/>
  <c r="I42" i="2"/>
  <c r="O40" i="2"/>
  <c r="M40" i="2"/>
  <c r="J40" i="2"/>
  <c r="I40" i="2"/>
  <c r="O39" i="2"/>
  <c r="M39" i="2"/>
  <c r="J39" i="2"/>
  <c r="I39" i="2"/>
  <c r="O38" i="2"/>
  <c r="M38" i="2"/>
  <c r="J38" i="2"/>
  <c r="I38" i="2"/>
  <c r="O35" i="2"/>
  <c r="M35" i="2"/>
  <c r="J35" i="2"/>
  <c r="I35" i="2"/>
  <c r="O34" i="2"/>
  <c r="M34" i="2"/>
  <c r="J34" i="2"/>
  <c r="I34" i="2"/>
  <c r="O33" i="2"/>
  <c r="M33" i="2"/>
  <c r="J33" i="2"/>
  <c r="I33" i="2"/>
  <c r="O32" i="2"/>
  <c r="M32" i="2"/>
  <c r="J32" i="2"/>
  <c r="I32" i="2"/>
  <c r="O31" i="2"/>
  <c r="M31" i="2"/>
  <c r="J31" i="2"/>
  <c r="I31" i="2"/>
  <c r="O30" i="2"/>
  <c r="M30" i="2"/>
  <c r="J30" i="2"/>
  <c r="I30" i="2"/>
  <c r="O28" i="2"/>
  <c r="M28" i="2"/>
  <c r="J28" i="2"/>
  <c r="I28" i="2"/>
  <c r="O27" i="2"/>
  <c r="M27" i="2"/>
  <c r="J27" i="2"/>
  <c r="I27" i="2"/>
  <c r="O26" i="2"/>
  <c r="M26" i="2"/>
  <c r="J26" i="2"/>
  <c r="I26" i="2"/>
  <c r="O25" i="2"/>
  <c r="M25" i="2"/>
  <c r="J25" i="2"/>
  <c r="I25" i="2"/>
  <c r="O23" i="2"/>
  <c r="M23" i="2"/>
  <c r="J23" i="2"/>
  <c r="I23" i="2"/>
  <c r="O22" i="2"/>
  <c r="M22" i="2"/>
  <c r="J22" i="2"/>
  <c r="I22" i="2"/>
  <c r="O21" i="2"/>
  <c r="M21" i="2"/>
  <c r="J21" i="2"/>
  <c r="I21" i="2"/>
  <c r="O20" i="2"/>
  <c r="M20" i="2"/>
  <c r="J20" i="2"/>
  <c r="I20" i="2"/>
  <c r="O15" i="2"/>
  <c r="M15" i="2"/>
  <c r="J15" i="2"/>
  <c r="I15" i="2"/>
  <c r="O11" i="2"/>
  <c r="M11" i="2"/>
  <c r="J11" i="2"/>
  <c r="I11" i="2"/>
  <c r="J9" i="2"/>
  <c r="O9" i="2"/>
  <c r="M9" i="2"/>
  <c r="I9" i="2"/>
  <c r="P60" i="2" l="1"/>
  <c r="P57" i="2"/>
  <c r="P17" i="2"/>
  <c r="P59" i="2"/>
  <c r="P58" i="2"/>
  <c r="P16" i="2"/>
  <c r="P41" i="2"/>
  <c r="P23" i="2"/>
  <c r="P22" i="2"/>
  <c r="P32" i="2"/>
  <c r="P48" i="2"/>
  <c r="P38" i="2"/>
  <c r="P55" i="2"/>
  <c r="P66" i="2"/>
  <c r="P44" i="2"/>
  <c r="P69" i="2"/>
  <c r="P30" i="2"/>
  <c r="P15" i="2"/>
  <c r="P53" i="2"/>
  <c r="P25" i="2"/>
  <c r="P39" i="2"/>
  <c r="P31" i="2"/>
  <c r="P42" i="2"/>
  <c r="P47" i="2"/>
  <c r="P74" i="2"/>
  <c r="P72" i="2" s="1"/>
  <c r="P45" i="2"/>
  <c r="P54" i="2"/>
  <c r="P52" i="2"/>
  <c r="P20" i="2"/>
  <c r="P21" i="2"/>
  <c r="P40" i="2"/>
  <c r="P26" i="2"/>
  <c r="P35" i="2"/>
  <c r="P27" i="2"/>
  <c r="P62" i="2"/>
  <c r="P33" i="2"/>
  <c r="P65" i="2"/>
  <c r="P67" i="2"/>
  <c r="P28" i="2"/>
  <c r="P64" i="2"/>
  <c r="P68" i="2"/>
  <c r="P50" i="2"/>
  <c r="P34" i="2"/>
  <c r="P46" i="2"/>
  <c r="P51" i="2"/>
  <c r="P78" i="2"/>
  <c r="P76" i="2" s="1"/>
  <c r="P11" i="2"/>
  <c r="P9" i="2"/>
  <c r="P6" i="2" l="1"/>
  <c r="P13" i="2"/>
  <c r="P80" i="2" l="1"/>
</calcChain>
</file>

<file path=xl/sharedStrings.xml><?xml version="1.0" encoding="utf-8"?>
<sst xmlns="http://schemas.openxmlformats.org/spreadsheetml/2006/main" count="161" uniqueCount="86">
  <si>
    <t>POSTE</t>
  </si>
  <si>
    <t>unité</t>
  </si>
  <si>
    <t>quantité</t>
  </si>
  <si>
    <t>MAIN-D'OEUVRE</t>
  </si>
  <si>
    <t>FOURNITURE</t>
  </si>
  <si>
    <t>SS-TRAITANCE *</t>
  </si>
  <si>
    <t>TOTAL</t>
  </si>
  <si>
    <t>(Qualification)</t>
  </si>
  <si>
    <t>QTE</t>
  </si>
  <si>
    <t>PU</t>
  </si>
  <si>
    <t>ACHAT</t>
  </si>
  <si>
    <t>(Taux journalier en € HT)</t>
  </si>
  <si>
    <t>(1)</t>
  </si>
  <si>
    <t>(2)</t>
  </si>
  <si>
    <t>(3)</t>
  </si>
  <si>
    <t>jours</t>
  </si>
  <si>
    <t>€ HT</t>
  </si>
  <si>
    <t>(1+2+3)</t>
  </si>
  <si>
    <t>TOTAL TRANCHE FERME</t>
  </si>
  <si>
    <t>DOE</t>
  </si>
  <si>
    <t>n° Poste</t>
  </si>
  <si>
    <t>Détail poste</t>
  </si>
  <si>
    <t>ens</t>
  </si>
  <si>
    <t>Management projet :</t>
  </si>
  <si>
    <t>Etudes :</t>
  </si>
  <si>
    <t>Dossier de maitrise des essais :</t>
  </si>
  <si>
    <t>Etudes d'éxécution et livrables</t>
  </si>
  <si>
    <t>Ensemble des plans et documents d’études en TQC</t>
  </si>
  <si>
    <t>Essais et Mise en Service</t>
  </si>
  <si>
    <t>Profil 1</t>
  </si>
  <si>
    <t>Profil 2</t>
  </si>
  <si>
    <t>Profil 3</t>
  </si>
  <si>
    <t>Profil 4</t>
  </si>
  <si>
    <t>Extraction générale</t>
  </si>
  <si>
    <t>Réseau spécifique Ambiance</t>
  </si>
  <si>
    <t>Registre d'isolement motorisé</t>
  </si>
  <si>
    <t>ml</t>
  </si>
  <si>
    <t>U</t>
  </si>
  <si>
    <t>OPTION 1 :</t>
  </si>
  <si>
    <t>TOTAL OPTION</t>
  </si>
  <si>
    <t>TOTAL TRANCHE FERME AVEC OPTION</t>
  </si>
  <si>
    <t>Registre de réglage</t>
  </si>
  <si>
    <t>Réseau spécifique sorbonne</t>
  </si>
  <si>
    <t>Sorbonne</t>
  </si>
  <si>
    <t>Caisson de filtration</t>
  </si>
  <si>
    <t>Filtre H14</t>
  </si>
  <si>
    <t>Registre de colmatage</t>
  </si>
  <si>
    <t>Pressostat de reglage de la barrière de filtration</t>
  </si>
  <si>
    <t>Mise à la terre</t>
  </si>
  <si>
    <t>Extraction procédé</t>
  </si>
  <si>
    <t>Réseau spécifique tirage au vide</t>
  </si>
  <si>
    <t>Vane guillotine motorisée</t>
  </si>
  <si>
    <t>Extracteur</t>
  </si>
  <si>
    <t>Réseau spécifique captation à la source</t>
  </si>
  <si>
    <t>Mat de support pour le bras de captation</t>
  </si>
  <si>
    <t>Réseau collecteur commun extraction générale</t>
  </si>
  <si>
    <t>Réseau collecteur commun extraction procédé</t>
  </si>
  <si>
    <t>Régulation et asservissement</t>
  </si>
  <si>
    <t>Electricité</t>
  </si>
  <si>
    <t>Boitier déporté de coupure d'urgence "Electricité"</t>
  </si>
  <si>
    <t>Boitier déporté de coupure d'urgence "Ventilation"</t>
  </si>
  <si>
    <t>Chemins de câbles courants faibles</t>
  </si>
  <si>
    <t>Chemins de câbles courants forts</t>
  </si>
  <si>
    <t xml:space="preserve">Fourniture, pose et raccordement du coffret électrique de commandes </t>
  </si>
  <si>
    <t>Pressostats</t>
  </si>
  <si>
    <t>Bras de captation à la source et commande associée (bouton 2 positions)</t>
  </si>
  <si>
    <t>Etudes d'exécution (notes de calculs, plans, schémas, spécifications techniques des équipements, note de fonctionnement, schémas électriques…)</t>
  </si>
  <si>
    <t>Suivi de la prestation, plannification, compte rendu de réunions …</t>
  </si>
  <si>
    <t>Travaux :</t>
  </si>
  <si>
    <t>Grille de reprise d'air en ambiance</t>
  </si>
  <si>
    <t>Conduits apparents</t>
  </si>
  <si>
    <t xml:space="preserve">Gaine, accessoires, supportages </t>
  </si>
  <si>
    <t>Gaines, accessoires, supportages, liaisons équipotentielles, mise à la terre …</t>
  </si>
  <si>
    <t>Vanne d'entrée d'air casse vide</t>
  </si>
  <si>
    <t>Qualification de la main d'œuvre</t>
  </si>
  <si>
    <t xml:space="preserve">Fenêtre de toit </t>
  </si>
  <si>
    <t xml:space="preserve">Plaque anti-retrodiffusion </t>
  </si>
  <si>
    <t>Contacteur type "fin de course"</t>
  </si>
  <si>
    <t>Grille de soufflage</t>
  </si>
  <si>
    <t>Grille d'entrée d'air + porte filtre + filtre</t>
  </si>
  <si>
    <t>Confinement Statique</t>
  </si>
  <si>
    <t>Sas de confinement</t>
  </si>
  <si>
    <t>Accessoires, supportages, liaisons équipotentielles, mise à la terre …</t>
  </si>
  <si>
    <t>Coffret de remontée des fin de courses</t>
  </si>
  <si>
    <t>Admission d'air neuf</t>
  </si>
  <si>
    <t>Reseau rejet vers l'extérieur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</si>
</sst>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F_-;\-* #,##0\ _F_-;_-* &quot;-&quot;\ _F_-;_-@_-"/>
    <numFmt numFmtId="166" formatCode="_-* #,##0\ [$€-40C]_-;\-* #,##0\ [$€-40C]_-;_-* &quot;-&quot;??\ [$€-40C]_-;_-@_-"/>
    <numFmt numFmtId="167" formatCode="_-* #,##0.00\ &quot;F&quot;_-;\-* #,##0.00\ &quot;F&quot;_-;_-* &quot;-&quot;??\ &quot;F&quot;_-;_-@_-"/>
    <numFmt numFmtId="168" formatCode="_-* #,##0.00\ [$€-40C]_-;\-* #,##0.00\ [$€-40C]_-;_-* &quot;-&quot;??\ [$€-40C]_-;_-@_-"/>
    <numFmt numFmtId="169" formatCode="_-* #,##0.00\ _F_-;\-* #,##0.00\ _F_-;_-* &quot;-&quot;??\ _F_-;_-@_-"/>
    <numFmt numFmtId="170" formatCode="_-* #,##0\ _F_-;\-* #,##0\ _F_-;_-* &quot;-&quot;??\ _F_-;_-@_-"/>
    <numFmt numFmtId="171" formatCode="#,##0.00\ &quot;€&quot;"/>
    <numFmt numFmtId="172" formatCode="#,##0\ &quot;€&quot;"/>
  </numFmts>
  <fonts count="1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u/>
      <sz val="10"/>
      <name val="Arial"/>
      <family val="2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5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97">
    <xf numFmtId="0" fontId="0" fillId="0" borderId="0" xfId="0"/>
    <xf numFmtId="0" fontId="2" fillId="0" borderId="4" xfId="2" applyFont="1" applyBorder="1" applyAlignment="1">
      <alignment horizontal="centerContinuous" vertical="center"/>
    </xf>
    <xf numFmtId="0" fontId="2" fillId="0" borderId="5" xfId="2" applyFont="1" applyBorder="1" applyAlignment="1">
      <alignment horizontal="centerContinuous" vertical="center"/>
    </xf>
    <xf numFmtId="0" fontId="2" fillId="0" borderId="0" xfId="2" applyFont="1" applyAlignment="1">
      <alignment vertical="center"/>
    </xf>
    <xf numFmtId="0" fontId="2" fillId="0" borderId="12" xfId="2" applyFont="1" applyBorder="1" applyAlignment="1">
      <alignment horizontal="center"/>
    </xf>
    <xf numFmtId="0" fontId="2" fillId="0" borderId="13" xfId="2" applyFont="1" applyBorder="1" applyAlignment="1">
      <alignment horizontal="center"/>
    </xf>
    <xf numFmtId="165" fontId="2" fillId="0" borderId="12" xfId="3" applyFont="1" applyBorder="1" applyAlignment="1">
      <alignment horizontal="center"/>
    </xf>
    <xf numFmtId="165" fontId="2" fillId="0" borderId="15" xfId="3" applyFont="1" applyBorder="1" applyAlignment="1">
      <alignment horizontal="center"/>
    </xf>
    <xf numFmtId="165" fontId="2" fillId="0" borderId="13" xfId="3" applyFont="1" applyBorder="1" applyAlignment="1">
      <alignment horizontal="center"/>
    </xf>
    <xf numFmtId="0" fontId="2" fillId="0" borderId="0" xfId="2" applyFont="1"/>
    <xf numFmtId="0" fontId="2" fillId="0" borderId="17" xfId="2" quotePrefix="1" applyFont="1" applyBorder="1" applyAlignment="1">
      <alignment horizontal="center"/>
    </xf>
    <xf numFmtId="0" fontId="2" fillId="0" borderId="14" xfId="2" applyFont="1" applyBorder="1" applyAlignment="1">
      <alignment horizontal="center"/>
    </xf>
    <xf numFmtId="0" fontId="2" fillId="0" borderId="15" xfId="2" applyFont="1" applyBorder="1" applyAlignment="1">
      <alignment horizontal="center"/>
    </xf>
    <xf numFmtId="165" fontId="2" fillId="0" borderId="17" xfId="3" applyFont="1" applyBorder="1" applyAlignment="1">
      <alignment horizontal="center"/>
    </xf>
    <xf numFmtId="0" fontId="2" fillId="0" borderId="0" xfId="2" applyFont="1" applyAlignment="1">
      <alignment horizontal="left" vertical="center" wrapText="1"/>
    </xf>
    <xf numFmtId="0" fontId="2" fillId="0" borderId="18" xfId="2" applyFont="1" applyBorder="1" applyAlignment="1">
      <alignment horizontal="left" vertical="center" wrapText="1"/>
    </xf>
    <xf numFmtId="0" fontId="2" fillId="0" borderId="19" xfId="2" applyFont="1" applyBorder="1" applyAlignment="1">
      <alignment horizontal="left" vertical="center" wrapText="1" indent="1"/>
    </xf>
    <xf numFmtId="0" fontId="2" fillId="0" borderId="19" xfId="2" applyFont="1" applyBorder="1" applyAlignment="1">
      <alignment horizontal="left" vertical="center" wrapText="1"/>
    </xf>
    <xf numFmtId="0" fontId="2" fillId="0" borderId="18" xfId="2" applyFont="1" applyBorder="1" applyAlignment="1">
      <alignment horizontal="center" vertical="center" wrapText="1"/>
    </xf>
    <xf numFmtId="0" fontId="2" fillId="0" borderId="19" xfId="2" applyFont="1" applyBorder="1" applyAlignment="1">
      <alignment horizontal="center" vertical="center" wrapText="1"/>
    </xf>
    <xf numFmtId="6" fontId="2" fillId="0" borderId="20" xfId="2" applyNumberFormat="1" applyFont="1" applyBorder="1" applyAlignment="1">
      <alignment horizontal="center" vertical="center" wrapText="1"/>
    </xf>
    <xf numFmtId="168" fontId="2" fillId="0" borderId="19" xfId="4" applyNumberFormat="1" applyFont="1" applyBorder="1" applyAlignment="1">
      <alignment horizontal="left" vertical="center" wrapText="1"/>
    </xf>
    <xf numFmtId="0" fontId="2" fillId="0" borderId="20" xfId="2" applyFont="1" applyBorder="1" applyAlignment="1">
      <alignment horizontal="left" vertical="center" wrapText="1"/>
    </xf>
    <xf numFmtId="0" fontId="2" fillId="2" borderId="0" xfId="2" applyFont="1" applyFill="1" applyAlignment="1">
      <alignment horizontal="left" vertical="center" wrapText="1"/>
    </xf>
    <xf numFmtId="0" fontId="2" fillId="0" borderId="20" xfId="2" applyFont="1" applyBorder="1" applyAlignment="1">
      <alignment horizontal="center" vertical="center" wrapText="1"/>
    </xf>
    <xf numFmtId="168" fontId="2" fillId="0" borderId="20" xfId="2" applyNumberFormat="1" applyFont="1" applyBorder="1" applyAlignment="1">
      <alignment horizontal="left" vertical="center" wrapText="1"/>
    </xf>
    <xf numFmtId="0" fontId="4" fillId="0" borderId="19" xfId="2" applyFont="1" applyBorder="1" applyAlignment="1">
      <alignment horizontal="left" vertical="center" wrapText="1"/>
    </xf>
    <xf numFmtId="0" fontId="2" fillId="0" borderId="21" xfId="2" applyFont="1" applyBorder="1" applyAlignment="1">
      <alignment horizontal="left" vertical="center" wrapText="1"/>
    </xf>
    <xf numFmtId="0" fontId="1" fillId="0" borderId="22" xfId="2" quotePrefix="1" applyFont="1" applyBorder="1" applyAlignment="1">
      <alignment horizontal="left" vertical="center" wrapText="1"/>
    </xf>
    <xf numFmtId="0" fontId="2" fillId="0" borderId="22" xfId="2" applyFont="1" applyBorder="1" applyAlignment="1">
      <alignment horizontal="left" vertical="center" wrapText="1"/>
    </xf>
    <xf numFmtId="168" fontId="2" fillId="0" borderId="22" xfId="4" applyNumberFormat="1" applyFont="1" applyBorder="1" applyAlignment="1">
      <alignment horizontal="left" vertical="center" wrapText="1"/>
    </xf>
    <xf numFmtId="0" fontId="2" fillId="0" borderId="23" xfId="2" applyFont="1" applyBorder="1" applyAlignment="1">
      <alignment horizontal="left" vertical="center" wrapText="1"/>
    </xf>
    <xf numFmtId="11" fontId="1" fillId="0" borderId="25" xfId="2" applyNumberFormat="1" applyFont="1" applyBorder="1" applyAlignment="1">
      <alignment horizontal="center" vertical="center" wrapText="1"/>
    </xf>
    <xf numFmtId="0" fontId="1" fillId="0" borderId="28" xfId="2" applyFont="1" applyBorder="1" applyAlignment="1">
      <alignment horizontal="center"/>
    </xf>
    <xf numFmtId="0" fontId="2" fillId="0" borderId="29" xfId="2" applyFont="1" applyBorder="1" applyAlignment="1">
      <alignment horizontal="left"/>
    </xf>
    <xf numFmtId="0" fontId="2" fillId="0" borderId="30" xfId="2" applyFont="1" applyBorder="1" applyAlignment="1">
      <alignment horizontal="center"/>
    </xf>
    <xf numFmtId="0" fontId="1" fillId="0" borderId="30" xfId="2" applyFont="1" applyBorder="1" applyAlignment="1">
      <alignment horizontal="center"/>
    </xf>
    <xf numFmtId="0" fontId="1" fillId="0" borderId="31" xfId="2" applyFont="1" applyBorder="1" applyAlignment="1">
      <alignment horizontal="center"/>
    </xf>
    <xf numFmtId="165" fontId="1" fillId="0" borderId="31" xfId="3" applyFont="1" applyFill="1" applyBorder="1" applyAlignment="1">
      <alignment horizontal="center"/>
    </xf>
    <xf numFmtId="165" fontId="1" fillId="0" borderId="30" xfId="3" applyFont="1" applyFill="1" applyBorder="1" applyAlignment="1">
      <alignment horizontal="center"/>
    </xf>
    <xf numFmtId="168" fontId="1" fillId="0" borderId="31" xfId="4" applyNumberFormat="1" applyFont="1" applyFill="1" applyBorder="1" applyAlignment="1">
      <alignment horizontal="center"/>
    </xf>
    <xf numFmtId="165" fontId="1" fillId="0" borderId="32" xfId="3" applyFont="1" applyFill="1" applyBorder="1" applyAlignment="1">
      <alignment horizontal="center"/>
    </xf>
    <xf numFmtId="0" fontId="1" fillId="0" borderId="0" xfId="2" applyFont="1"/>
    <xf numFmtId="0" fontId="2" fillId="3" borderId="18" xfId="2" applyFont="1" applyFill="1" applyBorder="1" applyAlignment="1">
      <alignment horizontal="left" vertical="center" wrapText="1"/>
    </xf>
    <xf numFmtId="0" fontId="2" fillId="3" borderId="19" xfId="2" applyFont="1" applyFill="1" applyBorder="1" applyAlignment="1">
      <alignment horizontal="left" vertical="center" wrapText="1"/>
    </xf>
    <xf numFmtId="0" fontId="2" fillId="3" borderId="19" xfId="2" applyFont="1" applyFill="1" applyBorder="1" applyAlignment="1">
      <alignment horizontal="center" vertical="center" wrapText="1"/>
    </xf>
    <xf numFmtId="168" fontId="2" fillId="3" borderId="19" xfId="4" applyNumberFormat="1" applyFont="1" applyFill="1" applyBorder="1" applyAlignment="1">
      <alignment horizontal="left" vertical="center" wrapText="1"/>
    </xf>
    <xf numFmtId="0" fontId="4" fillId="3" borderId="19" xfId="2" applyFont="1" applyFill="1" applyBorder="1" applyAlignment="1">
      <alignment horizontal="left" vertical="center" wrapText="1"/>
    </xf>
    <xf numFmtId="170" fontId="2" fillId="3" borderId="19" xfId="5" applyNumberFormat="1" applyFont="1" applyFill="1" applyBorder="1" applyAlignment="1">
      <alignment vertical="center" wrapText="1"/>
    </xf>
    <xf numFmtId="168" fontId="2" fillId="3" borderId="19" xfId="4" applyNumberFormat="1" applyFont="1" applyFill="1" applyBorder="1" applyAlignment="1">
      <alignment horizontal="center" vertical="center" wrapText="1"/>
    </xf>
    <xf numFmtId="170" fontId="2" fillId="0" borderId="19" xfId="5" applyNumberFormat="1" applyFont="1" applyBorder="1" applyAlignment="1">
      <alignment vertical="center" wrapText="1"/>
    </xf>
    <xf numFmtId="168" fontId="2" fillId="0" borderId="19" xfId="2" applyNumberFormat="1" applyFont="1" applyBorder="1" applyAlignment="1">
      <alignment horizontal="left" vertical="center" wrapText="1"/>
    </xf>
    <xf numFmtId="0" fontId="2" fillId="0" borderId="19" xfId="2" applyFont="1" applyBorder="1" applyAlignment="1">
      <alignment horizontal="left" vertical="center" wrapText="1" indent="2"/>
    </xf>
    <xf numFmtId="0" fontId="2" fillId="0" borderId="22" xfId="2" applyFont="1" applyBorder="1" applyAlignment="1">
      <alignment horizontal="center" vertical="center" wrapText="1"/>
    </xf>
    <xf numFmtId="0" fontId="1" fillId="0" borderId="25" xfId="2" applyFont="1" applyBorder="1" applyAlignment="1">
      <alignment horizontal="left" vertical="center" wrapText="1"/>
    </xf>
    <xf numFmtId="0" fontId="1" fillId="0" borderId="25" xfId="2" applyFont="1" applyBorder="1" applyAlignment="1">
      <alignment horizontal="center" vertical="center" wrapText="1"/>
    </xf>
    <xf numFmtId="0" fontId="1" fillId="0" borderId="0" xfId="2" applyFont="1" applyAlignment="1">
      <alignment horizontal="center" vertical="center" wrapText="1"/>
    </xf>
    <xf numFmtId="0" fontId="2" fillId="0" borderId="0" xfId="2" applyFont="1" applyAlignment="1">
      <alignment horizontal="center"/>
    </xf>
    <xf numFmtId="0" fontId="1" fillId="0" borderId="0" xfId="2" applyFont="1" applyAlignment="1">
      <alignment horizontal="center" vertical="center"/>
    </xf>
    <xf numFmtId="0" fontId="1" fillId="0" borderId="0" xfId="2" applyFont="1" applyAlignment="1">
      <alignment vertical="center"/>
    </xf>
    <xf numFmtId="0" fontId="2" fillId="0" borderId="16" xfId="2" applyFont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36" xfId="2" applyFont="1" applyBorder="1" applyAlignment="1">
      <alignment horizontal="center" vertical="center"/>
    </xf>
    <xf numFmtId="171" fontId="2" fillId="0" borderId="20" xfId="2" applyNumberFormat="1" applyFont="1" applyBorder="1" applyAlignment="1">
      <alignment horizontal="right" vertical="center" wrapText="1"/>
    </xf>
    <xf numFmtId="165" fontId="2" fillId="0" borderId="40" xfId="3" applyFont="1" applyBorder="1" applyAlignment="1">
      <alignment horizontal="centerContinuous"/>
    </xf>
    <xf numFmtId="0" fontId="2" fillId="0" borderId="11" xfId="2" quotePrefix="1" applyFont="1" applyBorder="1" applyAlignment="1">
      <alignment horizontal="center"/>
    </xf>
    <xf numFmtId="165" fontId="2" fillId="0" borderId="11" xfId="3" applyFont="1" applyBorder="1" applyAlignment="1">
      <alignment horizontal="center"/>
    </xf>
    <xf numFmtId="165" fontId="1" fillId="0" borderId="41" xfId="3" applyFont="1" applyFill="1" applyBorder="1" applyAlignment="1">
      <alignment horizontal="center"/>
    </xf>
    <xf numFmtId="0" fontId="2" fillId="0" borderId="42" xfId="2" applyFont="1" applyBorder="1" applyAlignment="1">
      <alignment horizontal="center"/>
    </xf>
    <xf numFmtId="165" fontId="2" fillId="0" borderId="42" xfId="3" quotePrefix="1" applyFont="1" applyBorder="1" applyAlignment="1">
      <alignment horizontal="center"/>
    </xf>
    <xf numFmtId="165" fontId="2" fillId="0" borderId="42" xfId="3" applyFont="1" applyBorder="1" applyAlignment="1">
      <alignment horizontal="center"/>
    </xf>
    <xf numFmtId="168" fontId="2" fillId="0" borderId="43" xfId="2" applyNumberFormat="1" applyFont="1" applyBorder="1" applyAlignment="1">
      <alignment horizontal="left" vertical="center" wrapText="1"/>
    </xf>
    <xf numFmtId="165" fontId="1" fillId="0" borderId="44" xfId="3" applyFont="1" applyFill="1" applyBorder="1" applyAlignment="1">
      <alignment horizontal="center"/>
    </xf>
    <xf numFmtId="168" fontId="2" fillId="3" borderId="43" xfId="2" applyNumberFormat="1" applyFont="1" applyFill="1" applyBorder="1" applyAlignment="1">
      <alignment horizontal="left" vertical="center" wrapText="1"/>
    </xf>
    <xf numFmtId="165" fontId="2" fillId="0" borderId="9" xfId="3" applyFont="1" applyBorder="1" applyAlignment="1">
      <alignment horizontal="center"/>
    </xf>
    <xf numFmtId="0" fontId="2" fillId="0" borderId="45" xfId="2" applyFont="1" applyBorder="1" applyAlignment="1">
      <alignment horizontal="left" vertical="center" wrapText="1"/>
    </xf>
    <xf numFmtId="168" fontId="2" fillId="0" borderId="45" xfId="4" applyNumberFormat="1" applyFont="1" applyBorder="1" applyAlignment="1">
      <alignment horizontal="left" vertical="center" wrapText="1"/>
    </xf>
    <xf numFmtId="0" fontId="2" fillId="3" borderId="45" xfId="2" applyFont="1" applyFill="1" applyBorder="1" applyAlignment="1">
      <alignment horizontal="left" vertical="center" wrapText="1"/>
    </xf>
    <xf numFmtId="168" fontId="2" fillId="3" borderId="45" xfId="4" applyNumberFormat="1" applyFont="1" applyFill="1" applyBorder="1" applyAlignment="1">
      <alignment horizontal="left" vertical="center" wrapText="1"/>
    </xf>
    <xf numFmtId="0" fontId="2" fillId="0" borderId="46" xfId="2" applyFont="1" applyBorder="1" applyAlignment="1">
      <alignment horizontal="left" vertical="center" wrapText="1"/>
    </xf>
    <xf numFmtId="168" fontId="1" fillId="0" borderId="27" xfId="2" applyNumberFormat="1" applyFont="1" applyBorder="1" applyAlignment="1">
      <alignment horizontal="center" vertical="center" wrapText="1"/>
    </xf>
    <xf numFmtId="168" fontId="2" fillId="3" borderId="20" xfId="4" applyNumberFormat="1" applyFont="1" applyFill="1" applyBorder="1" applyAlignment="1">
      <alignment horizontal="center" vertical="center" wrapText="1"/>
    </xf>
    <xf numFmtId="168" fontId="2" fillId="0" borderId="20" xfId="4" applyNumberFormat="1" applyFont="1" applyBorder="1" applyAlignment="1">
      <alignment horizontal="left" vertical="center" wrapText="1"/>
    </xf>
    <xf numFmtId="0" fontId="2" fillId="0" borderId="41" xfId="2" applyFont="1" applyBorder="1" applyAlignment="1">
      <alignment horizontal="center"/>
    </xf>
    <xf numFmtId="168" fontId="2" fillId="0" borderId="20" xfId="4" applyNumberFormat="1" applyFont="1" applyBorder="1" applyAlignment="1">
      <alignment horizontal="center" vertical="center" wrapText="1"/>
    </xf>
    <xf numFmtId="0" fontId="2" fillId="3" borderId="18" xfId="2" applyFont="1" applyFill="1" applyBorder="1" applyAlignment="1">
      <alignment horizontal="center" vertical="center" wrapText="1"/>
    </xf>
    <xf numFmtId="0" fontId="2" fillId="0" borderId="23" xfId="2" applyFont="1" applyBorder="1" applyAlignment="1">
      <alignment horizontal="center" vertical="center" wrapText="1"/>
    </xf>
    <xf numFmtId="0" fontId="1" fillId="0" borderId="24" xfId="2" applyFont="1" applyBorder="1" applyAlignment="1">
      <alignment horizontal="center" vertical="center" wrapText="1"/>
    </xf>
    <xf numFmtId="0" fontId="4" fillId="0" borderId="0" xfId="2" applyFont="1"/>
    <xf numFmtId="0" fontId="1" fillId="0" borderId="0" xfId="2" applyFont="1" applyAlignment="1">
      <alignment vertical="center" wrapText="1"/>
    </xf>
    <xf numFmtId="9" fontId="2" fillId="0" borderId="0" xfId="2" applyNumberFormat="1" applyFont="1"/>
    <xf numFmtId="168" fontId="1" fillId="0" borderId="26" xfId="2" applyNumberFormat="1" applyFont="1" applyBorder="1" applyAlignment="1">
      <alignment horizontal="center" vertical="center" wrapText="1"/>
    </xf>
    <xf numFmtId="0" fontId="1" fillId="0" borderId="5" xfId="2" applyFont="1" applyBorder="1" applyAlignment="1">
      <alignment horizontal="centerContinuous" vertical="center"/>
    </xf>
    <xf numFmtId="0" fontId="1" fillId="0" borderId="6" xfId="2" applyFont="1" applyBorder="1" applyAlignment="1">
      <alignment horizontal="centerContinuous" vertical="center"/>
    </xf>
    <xf numFmtId="0" fontId="6" fillId="0" borderId="0" xfId="2" applyFont="1" applyAlignment="1">
      <alignment horizontal="center"/>
    </xf>
    <xf numFmtId="168" fontId="2" fillId="0" borderId="0" xfId="2" applyNumberFormat="1" applyFont="1"/>
    <xf numFmtId="6" fontId="2" fillId="0" borderId="0" xfId="2" applyNumberFormat="1" applyFont="1"/>
    <xf numFmtId="0" fontId="2" fillId="0" borderId="0" xfId="6" applyNumberFormat="1" applyFont="1" applyAlignment="1">
      <alignment horizontal="center"/>
    </xf>
    <xf numFmtId="171" fontId="2" fillId="0" borderId="0" xfId="2" applyNumberFormat="1" applyFont="1" applyAlignment="1">
      <alignment horizontal="center"/>
    </xf>
    <xf numFmtId="0" fontId="2" fillId="0" borderId="0" xfId="2" quotePrefix="1" applyFont="1"/>
    <xf numFmtId="0" fontId="8" fillId="0" borderId="0" xfId="2" applyFont="1"/>
    <xf numFmtId="0" fontId="2" fillId="0" borderId="0" xfId="2" applyFont="1" applyAlignment="1">
      <alignment horizontal="center" vertical="center" wrapText="1"/>
    </xf>
    <xf numFmtId="0" fontId="1" fillId="2" borderId="0" xfId="2" applyFont="1" applyFill="1" applyAlignment="1">
      <alignment horizontal="center" vertical="center" wrapText="1"/>
    </xf>
    <xf numFmtId="166" fontId="2" fillId="2" borderId="0" xfId="2" applyNumberFormat="1" applyFont="1" applyFill="1" applyAlignment="1">
      <alignment horizontal="left" vertical="center" wrapText="1"/>
    </xf>
    <xf numFmtId="9" fontId="2" fillId="0" borderId="0" xfId="7" applyFont="1" applyAlignment="1">
      <alignment horizontal="center"/>
    </xf>
    <xf numFmtId="0" fontId="2" fillId="0" borderId="0" xfId="2" quotePrefix="1" applyFont="1" applyAlignment="1">
      <alignment horizontal="center" vertical="center" wrapText="1"/>
    </xf>
    <xf numFmtId="0" fontId="2" fillId="0" borderId="8" xfId="2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 wrapText="1"/>
    </xf>
    <xf numFmtId="0" fontId="2" fillId="0" borderId="0" xfId="2" applyFont="1" applyAlignment="1">
      <alignment horizontal="left" vertical="center"/>
    </xf>
    <xf numFmtId="168" fontId="2" fillId="0" borderId="0" xfId="2" applyNumberFormat="1" applyFont="1" applyAlignment="1">
      <alignment horizontal="center"/>
    </xf>
    <xf numFmtId="166" fontId="2" fillId="0" borderId="0" xfId="2" applyNumberFormat="1" applyFont="1"/>
    <xf numFmtId="0" fontId="1" fillId="0" borderId="0" xfId="2" applyFont="1" applyAlignment="1">
      <alignment horizontal="left"/>
    </xf>
    <xf numFmtId="165" fontId="2" fillId="0" borderId="0" xfId="2" applyNumberFormat="1" applyFont="1" applyAlignment="1">
      <alignment horizontal="center" vertical="center" wrapText="1"/>
    </xf>
    <xf numFmtId="166" fontId="1" fillId="0" borderId="0" xfId="2" applyNumberFormat="1" applyFont="1" applyAlignment="1">
      <alignment vertical="center"/>
    </xf>
    <xf numFmtId="172" fontId="2" fillId="0" borderId="0" xfId="2" applyNumberFormat="1" applyFont="1"/>
    <xf numFmtId="1" fontId="2" fillId="0" borderId="0" xfId="2" applyNumberFormat="1" applyFont="1" applyAlignment="1">
      <alignment horizontal="left" vertical="center" wrapText="1"/>
    </xf>
    <xf numFmtId="168" fontId="1" fillId="0" borderId="49" xfId="2" applyNumberFormat="1" applyFont="1" applyBorder="1" applyAlignment="1">
      <alignment horizontal="center" vertical="center" wrapText="1"/>
    </xf>
    <xf numFmtId="168" fontId="2" fillId="0" borderId="53" xfId="4" applyNumberFormat="1" applyFont="1" applyFill="1" applyBorder="1" applyAlignment="1">
      <alignment horizontal="left" vertical="center" wrapText="1"/>
    </xf>
    <xf numFmtId="11" fontId="1" fillId="0" borderId="0" xfId="2" applyNumberFormat="1" applyFont="1" applyAlignment="1">
      <alignment horizontal="center" vertical="center" wrapText="1"/>
    </xf>
    <xf numFmtId="0" fontId="1" fillId="0" borderId="0" xfId="2" applyFont="1" applyAlignment="1">
      <alignment horizontal="left" vertical="center" wrapText="1"/>
    </xf>
    <xf numFmtId="168" fontId="1" fillId="0" borderId="0" xfId="2" applyNumberFormat="1" applyFont="1" applyAlignment="1">
      <alignment horizontal="center" vertical="center" wrapText="1"/>
    </xf>
    <xf numFmtId="0" fontId="1" fillId="0" borderId="49" xfId="2" applyFont="1" applyBorder="1" applyAlignment="1">
      <alignment horizontal="center" vertical="center" wrapText="1"/>
    </xf>
    <xf numFmtId="0" fontId="1" fillId="0" borderId="49" xfId="2" applyFont="1" applyBorder="1" applyAlignment="1">
      <alignment horizontal="left" vertical="center" wrapText="1"/>
    </xf>
    <xf numFmtId="168" fontId="1" fillId="0" borderId="54" xfId="2" applyNumberFormat="1" applyFont="1" applyBorder="1" applyAlignment="1">
      <alignment horizontal="center" vertical="center" wrapText="1"/>
    </xf>
    <xf numFmtId="0" fontId="1" fillId="4" borderId="1" xfId="2" applyFont="1" applyFill="1" applyBorder="1" applyAlignment="1">
      <alignment horizontal="center" vertical="center" wrapText="1"/>
    </xf>
    <xf numFmtId="11" fontId="1" fillId="4" borderId="3" xfId="2" applyNumberFormat="1" applyFont="1" applyFill="1" applyBorder="1" applyAlignment="1">
      <alignment horizontal="center" vertical="center" wrapText="1"/>
    </xf>
    <xf numFmtId="0" fontId="1" fillId="4" borderId="3" xfId="2" applyFont="1" applyFill="1" applyBorder="1" applyAlignment="1">
      <alignment horizontal="left" vertical="center" wrapText="1"/>
    </xf>
    <xf numFmtId="0" fontId="1" fillId="4" borderId="3" xfId="2" applyFont="1" applyFill="1" applyBorder="1" applyAlignment="1">
      <alignment horizontal="center" vertical="center" wrapText="1"/>
    </xf>
    <xf numFmtId="168" fontId="1" fillId="4" borderId="47" xfId="2" applyNumberFormat="1" applyFont="1" applyFill="1" applyBorder="1" applyAlignment="1">
      <alignment horizontal="center" vertical="center" wrapText="1"/>
    </xf>
    <xf numFmtId="168" fontId="1" fillId="4" borderId="49" xfId="2" applyNumberFormat="1" applyFont="1" applyFill="1" applyBorder="1" applyAlignment="1">
      <alignment horizontal="center" vertical="center" wrapText="1"/>
    </xf>
    <xf numFmtId="0" fontId="1" fillId="4" borderId="24" xfId="2" applyFont="1" applyFill="1" applyBorder="1" applyAlignment="1">
      <alignment horizontal="center" vertical="center" wrapText="1"/>
    </xf>
    <xf numFmtId="11" fontId="1" fillId="4" borderId="25" xfId="2" applyNumberFormat="1" applyFont="1" applyFill="1" applyBorder="1" applyAlignment="1">
      <alignment horizontal="center" vertical="center" wrapText="1"/>
    </xf>
    <xf numFmtId="0" fontId="1" fillId="4" borderId="25" xfId="2" applyFont="1" applyFill="1" applyBorder="1" applyAlignment="1">
      <alignment horizontal="left" vertical="center" wrapText="1"/>
    </xf>
    <xf numFmtId="0" fontId="1" fillId="4" borderId="25" xfId="2" applyFont="1" applyFill="1" applyBorder="1" applyAlignment="1">
      <alignment horizontal="center" vertical="center" wrapText="1"/>
    </xf>
    <xf numFmtId="168" fontId="1" fillId="4" borderId="26" xfId="2" applyNumberFormat="1" applyFont="1" applyFill="1" applyBorder="1" applyAlignment="1">
      <alignment horizontal="center" vertical="center" wrapText="1"/>
    </xf>
    <xf numFmtId="168" fontId="1" fillId="4" borderId="27" xfId="2" applyNumberFormat="1" applyFont="1" applyFill="1" applyBorder="1" applyAlignment="1">
      <alignment horizontal="center" vertical="center" wrapText="1"/>
    </xf>
    <xf numFmtId="0" fontId="1" fillId="5" borderId="24" xfId="2" applyFont="1" applyFill="1" applyBorder="1" applyAlignment="1">
      <alignment horizontal="center" vertical="center" wrapText="1"/>
    </xf>
    <xf numFmtId="11" fontId="1" fillId="5" borderId="25" xfId="2" applyNumberFormat="1" applyFont="1" applyFill="1" applyBorder="1" applyAlignment="1">
      <alignment horizontal="center" vertical="center" wrapText="1"/>
    </xf>
    <xf numFmtId="0" fontId="1" fillId="5" borderId="25" xfId="2" applyFont="1" applyFill="1" applyBorder="1" applyAlignment="1">
      <alignment horizontal="left" vertical="center" wrapText="1"/>
    </xf>
    <xf numFmtId="0" fontId="1" fillId="5" borderId="26" xfId="2" applyFont="1" applyFill="1" applyBorder="1" applyAlignment="1">
      <alignment horizontal="left" vertical="center" wrapText="1"/>
    </xf>
    <xf numFmtId="0" fontId="1" fillId="5" borderId="25" xfId="2" applyFont="1" applyFill="1" applyBorder="1" applyAlignment="1">
      <alignment horizontal="center" vertical="center" wrapText="1"/>
    </xf>
    <xf numFmtId="168" fontId="1" fillId="5" borderId="26" xfId="2" applyNumberFormat="1" applyFont="1" applyFill="1" applyBorder="1" applyAlignment="1">
      <alignment horizontal="center" vertical="center" wrapText="1"/>
    </xf>
    <xf numFmtId="168" fontId="1" fillId="5" borderId="27" xfId="2" applyNumberFormat="1" applyFont="1" applyFill="1" applyBorder="1" applyAlignment="1">
      <alignment horizontal="center" vertical="center" wrapText="1"/>
    </xf>
    <xf numFmtId="0" fontId="1" fillId="6" borderId="24" xfId="2" applyFont="1" applyFill="1" applyBorder="1" applyAlignment="1">
      <alignment horizontal="center" vertical="center" wrapText="1"/>
    </xf>
    <xf numFmtId="11" fontId="1" fillId="6" borderId="25" xfId="2" applyNumberFormat="1" applyFont="1" applyFill="1" applyBorder="1" applyAlignment="1">
      <alignment horizontal="center" vertical="center" wrapText="1"/>
    </xf>
    <xf numFmtId="0" fontId="1" fillId="6" borderId="25" xfId="2" applyFont="1" applyFill="1" applyBorder="1" applyAlignment="1">
      <alignment horizontal="left" vertical="center" wrapText="1"/>
    </xf>
    <xf numFmtId="0" fontId="1" fillId="6" borderId="25" xfId="2" applyFont="1" applyFill="1" applyBorder="1" applyAlignment="1">
      <alignment horizontal="center" vertical="center" wrapText="1"/>
    </xf>
    <xf numFmtId="168" fontId="1" fillId="6" borderId="26" xfId="2" applyNumberFormat="1" applyFont="1" applyFill="1" applyBorder="1" applyAlignment="1">
      <alignment horizontal="center" vertical="center" wrapText="1"/>
    </xf>
    <xf numFmtId="168" fontId="1" fillId="6" borderId="27" xfId="2" applyNumberFormat="1" applyFont="1" applyFill="1" applyBorder="1" applyAlignment="1">
      <alignment horizontal="center" vertical="center" wrapText="1"/>
    </xf>
    <xf numFmtId="0" fontId="1" fillId="0" borderId="50" xfId="2" applyFont="1" applyBorder="1" applyAlignment="1">
      <alignment horizontal="center" vertical="center" wrapText="1"/>
    </xf>
    <xf numFmtId="0" fontId="2" fillId="0" borderId="51" xfId="2" applyFont="1" applyBorder="1" applyAlignment="1">
      <alignment horizontal="left" vertical="center" wrapText="1" indent="1"/>
    </xf>
    <xf numFmtId="0" fontId="2" fillId="0" borderId="51" xfId="2" applyFont="1" applyBorder="1" applyAlignment="1">
      <alignment horizontal="left" vertical="center" wrapText="1"/>
    </xf>
    <xf numFmtId="0" fontId="2" fillId="0" borderId="50" xfId="2" applyFont="1" applyBorder="1" applyAlignment="1">
      <alignment horizontal="center" vertical="center" wrapText="1"/>
    </xf>
    <xf numFmtId="0" fontId="2" fillId="0" borderId="51" xfId="2" applyFont="1" applyBorder="1" applyAlignment="1">
      <alignment horizontal="center" vertical="center" wrapText="1"/>
    </xf>
    <xf numFmtId="171" fontId="2" fillId="0" borderId="52" xfId="2" applyNumberFormat="1" applyFont="1" applyBorder="1" applyAlignment="1">
      <alignment horizontal="right" vertical="center" wrapText="1"/>
    </xf>
    <xf numFmtId="168" fontId="2" fillId="0" borderId="51" xfId="4" applyNumberFormat="1" applyFont="1" applyFill="1" applyBorder="1" applyAlignment="1">
      <alignment horizontal="left" vertical="center" wrapText="1"/>
    </xf>
    <xf numFmtId="168" fontId="2" fillId="0" borderId="52" xfId="4" applyNumberFormat="1" applyFont="1" applyFill="1" applyBorder="1" applyAlignment="1">
      <alignment horizontal="left" vertical="center" wrapText="1"/>
    </xf>
    <xf numFmtId="168" fontId="2" fillId="0" borderId="51" xfId="2" applyNumberFormat="1" applyFont="1" applyBorder="1" applyAlignment="1">
      <alignment horizontal="left" vertical="center" wrapText="1"/>
    </xf>
    <xf numFmtId="171" fontId="2" fillId="0" borderId="48" xfId="2" applyNumberFormat="1" applyFont="1" applyBorder="1" applyAlignment="1">
      <alignment horizontal="right" vertical="center" wrapText="1"/>
    </xf>
    <xf numFmtId="0" fontId="3" fillId="0" borderId="9" xfId="2" applyFont="1" applyBorder="1" applyAlignment="1">
      <alignment horizontal="center" vertical="center"/>
    </xf>
    <xf numFmtId="0" fontId="2" fillId="0" borderId="55" xfId="2" applyFont="1" applyBorder="1" applyAlignment="1">
      <alignment horizontal="center" vertical="center"/>
    </xf>
    <xf numFmtId="0" fontId="2" fillId="0" borderId="57" xfId="2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 wrapText="1" indent="1"/>
    </xf>
    <xf numFmtId="165" fontId="1" fillId="0" borderId="58" xfId="3" applyFont="1" applyBorder="1" applyAlignment="1">
      <alignment horizontal="center" vertical="center"/>
    </xf>
    <xf numFmtId="0" fontId="2" fillId="7" borderId="18" xfId="2" applyFont="1" applyFill="1" applyBorder="1" applyAlignment="1">
      <alignment horizontal="center" vertical="center" wrapText="1"/>
    </xf>
    <xf numFmtId="0" fontId="2" fillId="7" borderId="19" xfId="2" applyFont="1" applyFill="1" applyBorder="1" applyAlignment="1">
      <alignment horizontal="center" vertical="center" wrapText="1"/>
    </xf>
    <xf numFmtId="168" fontId="2" fillId="7" borderId="19" xfId="4" applyNumberFormat="1" applyFont="1" applyFill="1" applyBorder="1" applyAlignment="1">
      <alignment horizontal="left" vertical="center" wrapText="1"/>
    </xf>
    <xf numFmtId="168" fontId="2" fillId="7" borderId="45" xfId="4" applyNumberFormat="1" applyFont="1" applyFill="1" applyBorder="1" applyAlignment="1">
      <alignment horizontal="left" vertical="center" wrapText="1"/>
    </xf>
    <xf numFmtId="0" fontId="2" fillId="7" borderId="0" xfId="2" applyFont="1" applyFill="1" applyAlignment="1">
      <alignment horizontal="center" vertical="center" wrapText="1"/>
    </xf>
    <xf numFmtId="0" fontId="2" fillId="7" borderId="0" xfId="2" applyFont="1" applyFill="1" applyAlignment="1">
      <alignment horizontal="left" vertical="center" wrapText="1"/>
    </xf>
    <xf numFmtId="0" fontId="2" fillId="0" borderId="59" xfId="2" applyFont="1" applyBorder="1" applyAlignment="1">
      <alignment horizontal="center"/>
    </xf>
    <xf numFmtId="0" fontId="2" fillId="0" borderId="10" xfId="2" applyFont="1" applyBorder="1" applyAlignment="1">
      <alignment horizontal="center"/>
    </xf>
    <xf numFmtId="0" fontId="1" fillId="0" borderId="19" xfId="2" applyFont="1" applyBorder="1" applyAlignment="1">
      <alignment horizontal="left" vertical="center" wrapText="1" indent="2"/>
    </xf>
    <xf numFmtId="166" fontId="2" fillId="7" borderId="16" xfId="1" applyNumberFormat="1" applyFill="1" applyBorder="1" applyAlignment="1">
      <alignment horizontal="center"/>
    </xf>
    <xf numFmtId="166" fontId="2" fillId="7" borderId="10" xfId="3" applyNumberFormat="1" applyFont="1" applyFill="1" applyBorder="1" applyAlignment="1">
      <alignment horizontal="center"/>
    </xf>
    <xf numFmtId="44" fontId="2" fillId="0" borderId="17" xfId="8" applyFont="1" applyBorder="1" applyAlignment="1">
      <alignment horizontal="center"/>
    </xf>
    <xf numFmtId="0" fontId="1" fillId="0" borderId="1" xfId="2" applyFont="1" applyBorder="1" applyAlignment="1">
      <alignment horizontal="center" vertical="center"/>
    </xf>
    <xf numFmtId="0" fontId="1" fillId="0" borderId="56" xfId="2" applyFont="1" applyBorder="1" applyAlignment="1">
      <alignment horizontal="center" vertical="center"/>
    </xf>
    <xf numFmtId="0" fontId="2" fillId="0" borderId="37" xfId="2" applyFont="1" applyBorder="1" applyAlignment="1">
      <alignment horizontal="center" vertical="center"/>
    </xf>
    <xf numFmtId="0" fontId="2" fillId="0" borderId="38" xfId="2" applyFont="1" applyBorder="1" applyAlignment="1">
      <alignment horizontal="center" vertical="center"/>
    </xf>
    <xf numFmtId="0" fontId="2" fillId="0" borderId="39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 textRotation="90"/>
    </xf>
    <xf numFmtId="0" fontId="2" fillId="0" borderId="10" xfId="2" applyFont="1" applyBorder="1" applyAlignment="1">
      <alignment horizontal="center" vertical="center" textRotation="90"/>
    </xf>
    <xf numFmtId="0" fontId="2" fillId="0" borderId="12" xfId="2" applyFont="1" applyBorder="1" applyAlignment="1">
      <alignment horizontal="center" vertical="center" textRotation="90"/>
    </xf>
    <xf numFmtId="0" fontId="2" fillId="0" borderId="3" xfId="2" applyFont="1" applyBorder="1" applyAlignment="1">
      <alignment horizontal="center" vertical="center" textRotation="90" wrapText="1"/>
    </xf>
    <xf numFmtId="0" fontId="2" fillId="0" borderId="11" xfId="2" applyFont="1" applyBorder="1" applyAlignment="1">
      <alignment horizontal="center" vertical="center" textRotation="90" wrapText="1"/>
    </xf>
    <xf numFmtId="0" fontId="2" fillId="0" borderId="4" xfId="2" applyFont="1" applyBorder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6" xfId="2" applyFont="1" applyBorder="1" applyAlignment="1">
      <alignment horizontal="center" vertical="center"/>
    </xf>
    <xf numFmtId="0" fontId="2" fillId="0" borderId="33" xfId="2" applyFont="1" applyBorder="1" applyAlignment="1">
      <alignment horizontal="center" vertical="center"/>
    </xf>
    <xf numFmtId="0" fontId="2" fillId="0" borderId="34" xfId="2" applyFont="1" applyBorder="1" applyAlignment="1">
      <alignment horizontal="center" vertical="center"/>
    </xf>
    <xf numFmtId="0" fontId="2" fillId="0" borderId="35" xfId="2" applyFont="1" applyBorder="1" applyAlignment="1">
      <alignment horizontal="center" vertical="center"/>
    </xf>
    <xf numFmtId="0" fontId="1" fillId="0" borderId="7" xfId="2" applyFont="1" applyBorder="1" applyAlignment="1">
      <alignment horizontal="center" vertical="center"/>
    </xf>
    <xf numFmtId="0" fontId="1" fillId="0" borderId="5" xfId="2" applyFont="1" applyBorder="1" applyAlignment="1">
      <alignment horizontal="center" vertical="center"/>
    </xf>
    <xf numFmtId="0" fontId="1" fillId="0" borderId="6" xfId="2" applyFont="1" applyBorder="1" applyAlignment="1">
      <alignment horizontal="center" vertical="center"/>
    </xf>
    <xf numFmtId="165" fontId="1" fillId="0" borderId="4" xfId="3" applyFont="1" applyBorder="1" applyAlignment="1">
      <alignment horizontal="center" vertical="center"/>
    </xf>
    <xf numFmtId="165" fontId="1" fillId="0" borderId="6" xfId="3" applyFont="1" applyBorder="1" applyAlignment="1">
      <alignment horizontal="center" vertical="center"/>
    </xf>
  </cellXfs>
  <cellStyles count="9">
    <cellStyle name="Milliers" xfId="6" builtinId="3"/>
    <cellStyle name="Milliers [0] 2" xfId="3" xr:uid="{00000000-0005-0000-0000-000001000000}"/>
    <cellStyle name="Milliers 2" xfId="5" xr:uid="{00000000-0005-0000-0000-000002000000}"/>
    <cellStyle name="Monétaire" xfId="8" builtinId="4"/>
    <cellStyle name="Monétaire 2" xfId="4" xr:uid="{00000000-0005-0000-0000-000003000000}"/>
    <cellStyle name="Normal" xfId="0" builtinId="0"/>
    <cellStyle name="Normal 2" xfId="2" xr:uid="{00000000-0005-0000-0000-000005000000}"/>
    <cellStyle name="Normal 3" xfId="1" xr:uid="{00000000-0005-0000-0000-000006000000}"/>
    <cellStyle name="Pourcentage" xfId="7" builtinId="5"/>
  </cellStyles>
  <dxfs count="0"/>
  <tableStyles count="0" defaultTableStyle="TableStyleMedium2" defaultPivotStyle="PivotStyleLight16"/>
  <colors>
    <mruColors>
      <color rgb="FFC59E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7%20Appels%20d'offre\1.%20AAPC%20-%20AO\Archives\2015\2015.116%20-%20DCH\Offre%20DSIN%20B15-0217-CLF\7.%20Offre%20commerciale\Plan%20de%20Tr&#233;soreri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rehier/Documents/MULTISERVICES/Budget%20MSM/Budget%202014-2015/Propret&#233;/Maquette%20budg&#233;taire%20-%20Estim&#233;%20et%20Budget%20Propret&#233;%20VF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onsolidation/Conso%2031%2012%2003/Pack%20de%20conso%20envoy&#233;s/Liasse%20conso%20ETS%20PENAUILL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opil\BUDGET\BUDGET%202005\V2\ENVOI%20AGENCE\271%20VAL%20DE%20SEINE%20BGT%202005%20V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es%20documents\BUDGET\BUDGET%202005\V2\ENVOI%20AGENCE\271%20VAL%20DE%20SEINE%20BGT%202005%20V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eur/Mes%20documents/Pereira%20Isa/Mes%20Documents/Multiservices%20Managt/Budget%202008/Budget%202008%20Info%20TK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ain/Documents/02%20-%20Cl&#244;ture/04%20-%20Avril/227%20Suivi%20Financier%20travaux%20DSI%20EBZN%20avril%202015%20MPA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Startup" Target="PPS/Interco%20311203/302%20GGNA%20LLC%20001%20Penuaille%20PS%20Dec.%20200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j91wwp\Local%20Settings\Temporary%20Internet%20Files\OLK4\creation%20info%20rap%20ICH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ffaires"/>
      <sheetName val="PLAN DE TRESORERIE"/>
      <sheetName val="Magnitude"/>
    </sheetNames>
    <sheetDataSet>
      <sheetData sheetId="0">
        <row r="2">
          <cell r="A2" t="str">
            <v>C00002</v>
          </cell>
        </row>
        <row r="3">
          <cell r="A3" t="str">
            <v>C00003</v>
          </cell>
        </row>
        <row r="4">
          <cell r="A4" t="str">
            <v>C00016</v>
          </cell>
        </row>
        <row r="5">
          <cell r="A5" t="str">
            <v>M00001</v>
          </cell>
        </row>
        <row r="6">
          <cell r="A6" t="str">
            <v>M00004</v>
          </cell>
        </row>
        <row r="7">
          <cell r="A7" t="str">
            <v>M00005</v>
          </cell>
        </row>
        <row r="8">
          <cell r="A8" t="str">
            <v>M00006</v>
          </cell>
        </row>
        <row r="9">
          <cell r="A9" t="str">
            <v>M00007</v>
          </cell>
        </row>
        <row r="10">
          <cell r="A10" t="str">
            <v>M00008</v>
          </cell>
        </row>
        <row r="11">
          <cell r="A11" t="str">
            <v>M00009</v>
          </cell>
        </row>
        <row r="12">
          <cell r="A12" t="str">
            <v>M00010</v>
          </cell>
        </row>
        <row r="13">
          <cell r="A13" t="str">
            <v>M00011</v>
          </cell>
        </row>
        <row r="14">
          <cell r="A14" t="str">
            <v>M00012</v>
          </cell>
        </row>
        <row r="15">
          <cell r="A15" t="str">
            <v>M00013</v>
          </cell>
        </row>
        <row r="16">
          <cell r="A16" t="str">
            <v>M00014</v>
          </cell>
        </row>
        <row r="17">
          <cell r="A17" t="str">
            <v>M00015</v>
          </cell>
        </row>
        <row r="18">
          <cell r="A18" t="str">
            <v>M00017</v>
          </cell>
        </row>
      </sheetData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DENTITE"/>
      <sheetName val="ancien P&amp;L A FIN AVRIL 2013"/>
      <sheetName val="DEVELOPPEMENT COM &amp; PERTES"/>
      <sheetName val="MAJORATION CLIENTS"/>
      <sheetName val="BUDGET CA"/>
      <sheetName val="CALCUL DES SALAIRES MO"/>
      <sheetName val="SALAIRES MO"/>
      <sheetName val="CHARGES SOCIALES MO"/>
      <sheetName val="ACHATS PRODUITS &amp; OUTILLAGE"/>
      <sheetName val="MATERIELS CHANTIER"/>
      <sheetName val="ENTRETIEN MAT. DE TRANSPORT"/>
      <sheetName val="SOUS-TRAITANCE"/>
      <sheetName val="RESPONSABLE DE SECTEUR"/>
      <sheetName val="DIRECTION COMMERCIALE"/>
      <sheetName val="DIRECTION AGENCE"/>
      <sheetName val="P&amp;L final"/>
      <sheetName val="Magnitude"/>
    </sheetNames>
    <sheetDataSet>
      <sheetData sheetId="0">
        <row r="7">
          <cell r="B7" t="str">
            <v>MAQUETTE TEST</v>
          </cell>
        </row>
        <row r="14">
          <cell r="E14" t="str">
            <v>2013-2014</v>
          </cell>
        </row>
        <row r="15">
          <cell r="E15" t="str">
            <v>2014-2015</v>
          </cell>
        </row>
        <row r="16">
          <cell r="E16" t="str">
            <v>2015-2016</v>
          </cell>
        </row>
        <row r="17">
          <cell r="E17" t="str">
            <v>2016-2017</v>
          </cell>
        </row>
        <row r="18">
          <cell r="E18" t="str">
            <v>2017-2018</v>
          </cell>
        </row>
        <row r="19">
          <cell r="E19" t="str">
            <v>2018-2019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uv"/>
      <sheetName val="Sommaire"/>
      <sheetName val="Check list"/>
      <sheetName val="Instructions"/>
      <sheetName val="Liste des sociétés du groupe "/>
      <sheetName val="Extraction de balance"/>
      <sheetName val="Bal12_02"/>
      <sheetName val="Bal12_03"/>
      <sheetName val="Fusion &amp; TUP"/>
      <sheetName val="Réconciliation du résultat "/>
      <sheetName val="Immo. incorp &amp; corp."/>
      <sheetName val="Immo. financières"/>
      <sheetName val="Actif circulant "/>
      <sheetName val="Capitaux propres"/>
      <sheetName val="Provisions"/>
      <sheetName val="Dettes financières"/>
      <sheetName val="Passif circulant"/>
      <sheetName val="Etat des honoraires"/>
      <sheetName val="Résultat financier"/>
      <sheetName val="Résultat exceptionnel"/>
      <sheetName val="Transferts de charges"/>
      <sheetName val="Engagement"/>
      <sheetName val="Détail cautions et garanties"/>
      <sheetName val="Effectifs"/>
      <sheetName val="mot de pas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A1" t="str">
            <v>BLGEN</v>
          </cell>
          <cell r="B1" t="str">
            <v>BLNOM1</v>
          </cell>
          <cell r="C1" t="str">
            <v>BLSFED</v>
          </cell>
          <cell r="D1" t="str">
            <v>BLSFEC</v>
          </cell>
        </row>
        <row r="2">
          <cell r="A2">
            <v>101000</v>
          </cell>
          <cell r="B2" t="str">
            <v>CAPITAL SOCIAL</v>
          </cell>
          <cell r="C2">
            <v>0</v>
          </cell>
          <cell r="D2">
            <v>1110086.6299999999</v>
          </cell>
        </row>
        <row r="3">
          <cell r="A3">
            <v>104200</v>
          </cell>
          <cell r="B3" t="str">
            <v>PRIME DE FUSION</v>
          </cell>
          <cell r="C3">
            <v>0</v>
          </cell>
          <cell r="D3">
            <v>409889.52</v>
          </cell>
        </row>
        <row r="4">
          <cell r="A4">
            <v>106100</v>
          </cell>
          <cell r="B4" t="str">
            <v>RESERVE LEGALE</v>
          </cell>
          <cell r="C4">
            <v>0</v>
          </cell>
          <cell r="D4">
            <v>58678.49</v>
          </cell>
        </row>
        <row r="5">
          <cell r="A5">
            <v>106800</v>
          </cell>
          <cell r="B5" t="str">
            <v>AUTRES RESERVES</v>
          </cell>
          <cell r="C5">
            <v>0</v>
          </cell>
          <cell r="D5">
            <v>833926.06</v>
          </cell>
        </row>
        <row r="6">
          <cell r="A6">
            <v>110000</v>
          </cell>
          <cell r="B6" t="str">
            <v>R.A.N. CREDITEUR</v>
          </cell>
          <cell r="C6">
            <v>0</v>
          </cell>
          <cell r="D6">
            <v>17823.82</v>
          </cell>
        </row>
        <row r="7">
          <cell r="A7">
            <v>119000</v>
          </cell>
          <cell r="B7" t="str">
            <v>R.A.N. DEBITEUR</v>
          </cell>
          <cell r="C7">
            <v>225495.37</v>
          </cell>
          <cell r="D7">
            <v>0</v>
          </cell>
        </row>
        <row r="8">
          <cell r="A8">
            <v>120000</v>
          </cell>
          <cell r="B8" t="str">
            <v>RESULTAT EXERCICE PROFIT</v>
          </cell>
          <cell r="C8">
            <v>0</v>
          </cell>
          <cell r="D8">
            <v>0</v>
          </cell>
        </row>
        <row r="9">
          <cell r="A9">
            <v>151000</v>
          </cell>
          <cell r="B9" t="str">
            <v>PROV POUR RISQUES ET CHGE</v>
          </cell>
          <cell r="C9">
            <v>0</v>
          </cell>
          <cell r="D9">
            <v>35365.620000000003</v>
          </cell>
        </row>
        <row r="10">
          <cell r="A10">
            <v>151100</v>
          </cell>
          <cell r="B10" t="str">
            <v>PROV POUR LITIGES</v>
          </cell>
          <cell r="C10">
            <v>0</v>
          </cell>
          <cell r="D10">
            <v>17895.2</v>
          </cell>
        </row>
        <row r="11">
          <cell r="A11">
            <v>155000</v>
          </cell>
          <cell r="B11" t="str">
            <v>PROV POUR IMPOTS</v>
          </cell>
          <cell r="C11">
            <v>0</v>
          </cell>
          <cell r="D11">
            <v>124000</v>
          </cell>
        </row>
        <row r="12">
          <cell r="A12">
            <v>164100</v>
          </cell>
          <cell r="B12" t="str">
            <v>EMPRUNTS ETABLT DE CREDIT</v>
          </cell>
          <cell r="C12">
            <v>0</v>
          </cell>
          <cell r="D12">
            <v>18256.3</v>
          </cell>
        </row>
        <row r="13">
          <cell r="A13">
            <v>166000</v>
          </cell>
          <cell r="B13" t="str">
            <v>PARTICIPATION DES SALARIE</v>
          </cell>
          <cell r="C13">
            <v>0</v>
          </cell>
          <cell r="D13">
            <v>366349.39</v>
          </cell>
        </row>
        <row r="14">
          <cell r="A14">
            <v>168800</v>
          </cell>
          <cell r="B14" t="str">
            <v>INT COURUS/AUTRES EMP</v>
          </cell>
          <cell r="C14">
            <v>0</v>
          </cell>
          <cell r="D14">
            <v>47024.639999999999</v>
          </cell>
        </row>
        <row r="15">
          <cell r="A15">
            <v>201000</v>
          </cell>
          <cell r="B15" t="str">
            <v>FRAIS ETABLISSEMENTS</v>
          </cell>
          <cell r="C15">
            <v>0</v>
          </cell>
          <cell r="D15">
            <v>0</v>
          </cell>
        </row>
        <row r="16">
          <cell r="A16">
            <v>205000</v>
          </cell>
          <cell r="B16" t="str">
            <v>CONSESSION BREVETS DRTS</v>
          </cell>
          <cell r="C16">
            <v>7335.95</v>
          </cell>
          <cell r="D16">
            <v>0</v>
          </cell>
        </row>
        <row r="17">
          <cell r="A17">
            <v>207000</v>
          </cell>
          <cell r="B17" t="str">
            <v>FONDS COMMERCIAL</v>
          </cell>
          <cell r="C17">
            <v>1075047.29</v>
          </cell>
          <cell r="D17">
            <v>0</v>
          </cell>
        </row>
        <row r="18">
          <cell r="A18">
            <v>208000</v>
          </cell>
          <cell r="B18" t="str">
            <v>FONDS COMMERCIAL</v>
          </cell>
          <cell r="C18">
            <v>0</v>
          </cell>
          <cell r="D18">
            <v>0</v>
          </cell>
        </row>
        <row r="19">
          <cell r="A19">
            <v>211000</v>
          </cell>
          <cell r="B19" t="str">
            <v>TERRAIN</v>
          </cell>
          <cell r="C19">
            <v>10091.82</v>
          </cell>
          <cell r="D19">
            <v>0</v>
          </cell>
        </row>
        <row r="20">
          <cell r="A20">
            <v>213000</v>
          </cell>
          <cell r="B20" t="str">
            <v>CONSTRUCTIONS</v>
          </cell>
          <cell r="C20">
            <v>113040.77</v>
          </cell>
          <cell r="D20">
            <v>0</v>
          </cell>
        </row>
        <row r="21">
          <cell r="A21">
            <v>215400</v>
          </cell>
          <cell r="B21" t="str">
            <v>MATERIEL INDUSTRIEL</v>
          </cell>
          <cell r="C21">
            <v>1268722.69</v>
          </cell>
          <cell r="D21">
            <v>0</v>
          </cell>
        </row>
        <row r="22">
          <cell r="A22">
            <v>218100</v>
          </cell>
          <cell r="B22" t="str">
            <v>INSTALL GENE AGENCEMENTS</v>
          </cell>
          <cell r="C22">
            <v>93881.58</v>
          </cell>
          <cell r="D22">
            <v>0</v>
          </cell>
        </row>
        <row r="23">
          <cell r="A23">
            <v>218200</v>
          </cell>
          <cell r="B23" t="str">
            <v>MATERIEL DE TRANSPORT</v>
          </cell>
          <cell r="C23">
            <v>263391.48</v>
          </cell>
          <cell r="D23">
            <v>0</v>
          </cell>
        </row>
        <row r="24">
          <cell r="A24">
            <v>218300</v>
          </cell>
          <cell r="B24" t="str">
            <v>MAT BUREAU ET INFORMATIQE</v>
          </cell>
          <cell r="C24">
            <v>183374.33</v>
          </cell>
          <cell r="D24">
            <v>0</v>
          </cell>
        </row>
        <row r="25">
          <cell r="A25">
            <v>218400</v>
          </cell>
          <cell r="B25" t="str">
            <v>MOBILIER</v>
          </cell>
          <cell r="C25">
            <v>116880.75</v>
          </cell>
          <cell r="D25">
            <v>0</v>
          </cell>
        </row>
        <row r="26">
          <cell r="A26">
            <v>231000</v>
          </cell>
          <cell r="B26" t="str">
            <v>IMMOBILISATIONS EN COURS</v>
          </cell>
          <cell r="C26">
            <v>0</v>
          </cell>
          <cell r="D26">
            <v>0</v>
          </cell>
        </row>
        <row r="27">
          <cell r="A27">
            <v>261000</v>
          </cell>
          <cell r="B27" t="str">
            <v>TITRES DE PARTICIPATION</v>
          </cell>
          <cell r="C27">
            <v>9146.94</v>
          </cell>
          <cell r="D27">
            <v>0</v>
          </cell>
        </row>
        <row r="28">
          <cell r="A28">
            <v>267100</v>
          </cell>
          <cell r="B28" t="str">
            <v>CREANCES RATT PART GROUPE</v>
          </cell>
          <cell r="C28">
            <v>367920.46</v>
          </cell>
          <cell r="D28">
            <v>0</v>
          </cell>
        </row>
        <row r="29">
          <cell r="A29">
            <v>271000</v>
          </cell>
          <cell r="B29" t="str">
            <v>TITRES IMMOBILISES</v>
          </cell>
          <cell r="C29">
            <v>190.56</v>
          </cell>
          <cell r="D29">
            <v>0</v>
          </cell>
        </row>
        <row r="30">
          <cell r="A30">
            <v>274000</v>
          </cell>
          <cell r="B30" t="str">
            <v>PRETS</v>
          </cell>
          <cell r="C30">
            <v>19090.900000000001</v>
          </cell>
          <cell r="D30">
            <v>0</v>
          </cell>
        </row>
        <row r="31">
          <cell r="A31">
            <v>275000</v>
          </cell>
          <cell r="B31" t="str">
            <v>DEPOTS ET CAUTMNT VERSES</v>
          </cell>
          <cell r="C31">
            <v>42486</v>
          </cell>
          <cell r="D31">
            <v>0</v>
          </cell>
        </row>
        <row r="32">
          <cell r="A32">
            <v>280100</v>
          </cell>
          <cell r="B32" t="str">
            <v>AMORT FRAIS ETABLISSMEMNT</v>
          </cell>
          <cell r="C32">
            <v>0</v>
          </cell>
          <cell r="D32">
            <v>0</v>
          </cell>
        </row>
        <row r="33">
          <cell r="A33">
            <v>280500</v>
          </cell>
          <cell r="B33" t="str">
            <v>AMORT CONCESS BREVETS LIC</v>
          </cell>
          <cell r="C33">
            <v>0</v>
          </cell>
          <cell r="D33">
            <v>7335.95</v>
          </cell>
        </row>
        <row r="34">
          <cell r="A34">
            <v>280800</v>
          </cell>
          <cell r="B34" t="str">
            <v>AMORT AUTRES IMMOS INCORP</v>
          </cell>
          <cell r="C34">
            <v>0</v>
          </cell>
          <cell r="D34">
            <v>0</v>
          </cell>
        </row>
        <row r="35">
          <cell r="A35">
            <v>281300</v>
          </cell>
          <cell r="B35" t="str">
            <v>AMORT CONSTRUCTIONS</v>
          </cell>
          <cell r="C35">
            <v>0</v>
          </cell>
          <cell r="D35">
            <v>39164.370000000003</v>
          </cell>
        </row>
        <row r="36">
          <cell r="A36">
            <v>281540</v>
          </cell>
          <cell r="B36" t="str">
            <v>AMORT MAT INDUSTRIEL</v>
          </cell>
          <cell r="C36">
            <v>0</v>
          </cell>
          <cell r="D36">
            <v>905655.2</v>
          </cell>
        </row>
        <row r="37">
          <cell r="A37">
            <v>281600</v>
          </cell>
          <cell r="B37" t="str">
            <v>ABONNEMENT AMORTISSEMENTS</v>
          </cell>
          <cell r="C37">
            <v>0</v>
          </cell>
          <cell r="D37">
            <v>0</v>
          </cell>
        </row>
        <row r="38">
          <cell r="A38">
            <v>281810</v>
          </cell>
          <cell r="B38" t="str">
            <v>AMORT INSTA GENE AGENCMNT</v>
          </cell>
          <cell r="C38">
            <v>0</v>
          </cell>
          <cell r="D38">
            <v>70787.070000000007</v>
          </cell>
        </row>
        <row r="39">
          <cell r="A39">
            <v>281820</v>
          </cell>
          <cell r="B39" t="str">
            <v>AMORT MATERIEL TRANSPORT</v>
          </cell>
          <cell r="C39">
            <v>0</v>
          </cell>
          <cell r="D39">
            <v>236736.37</v>
          </cell>
        </row>
        <row r="40">
          <cell r="A40">
            <v>281830</v>
          </cell>
          <cell r="B40" t="str">
            <v>AMORT MAT BUREAU INFO</v>
          </cell>
          <cell r="C40">
            <v>0</v>
          </cell>
          <cell r="D40">
            <v>196546.68</v>
          </cell>
        </row>
        <row r="41">
          <cell r="A41">
            <v>281840</v>
          </cell>
          <cell r="B41" t="str">
            <v>AMORT MOBILIER</v>
          </cell>
          <cell r="C41">
            <v>0</v>
          </cell>
          <cell r="D41">
            <v>84199.37</v>
          </cell>
        </row>
        <row r="42">
          <cell r="A42">
            <v>297000</v>
          </cell>
          <cell r="B42" t="str">
            <v>PROV DEPRE IMMOS FINANCIE</v>
          </cell>
          <cell r="C42">
            <v>0</v>
          </cell>
          <cell r="D42">
            <v>60304.26</v>
          </cell>
        </row>
        <row r="43">
          <cell r="A43">
            <v>321000</v>
          </cell>
          <cell r="B43" t="str">
            <v>STOCK MAT CONSOMMABLES</v>
          </cell>
          <cell r="C43">
            <v>51113.75</v>
          </cell>
          <cell r="D43">
            <v>0</v>
          </cell>
        </row>
        <row r="44">
          <cell r="A44">
            <v>401100</v>
          </cell>
          <cell r="B44" t="str">
            <v>FOURNISSEUR</v>
          </cell>
          <cell r="C44">
            <v>0</v>
          </cell>
          <cell r="D44">
            <v>576176.47</v>
          </cell>
        </row>
        <row r="45">
          <cell r="A45">
            <v>401200</v>
          </cell>
          <cell r="B45" t="str">
            <v>FOURNISSEUR INTERCOS</v>
          </cell>
          <cell r="C45">
            <v>0</v>
          </cell>
          <cell r="D45">
            <v>534655</v>
          </cell>
        </row>
        <row r="46">
          <cell r="A46">
            <v>408100</v>
          </cell>
          <cell r="B46" t="str">
            <v>FRS FACT NON PARVENUES HG</v>
          </cell>
          <cell r="C46">
            <v>0</v>
          </cell>
          <cell r="D46">
            <v>56047.11</v>
          </cell>
        </row>
        <row r="47">
          <cell r="A47">
            <v>408200</v>
          </cell>
          <cell r="B47" t="str">
            <v>FRS FACT NON PARVENUES GROUPE</v>
          </cell>
          <cell r="C47">
            <v>0</v>
          </cell>
          <cell r="D47">
            <v>371014.66</v>
          </cell>
        </row>
        <row r="48">
          <cell r="A48">
            <v>408600</v>
          </cell>
          <cell r="B48" t="str">
            <v>ABONNEMENT FOURNISSEUR</v>
          </cell>
          <cell r="C48">
            <v>0</v>
          </cell>
          <cell r="D48">
            <v>6765</v>
          </cell>
        </row>
        <row r="49">
          <cell r="A49">
            <v>408900</v>
          </cell>
          <cell r="B49" t="str">
            <v>REGLEMENT FOURNISSEUR</v>
          </cell>
          <cell r="C49">
            <v>0</v>
          </cell>
          <cell r="D49">
            <v>0</v>
          </cell>
        </row>
        <row r="50">
          <cell r="A50">
            <v>409710</v>
          </cell>
          <cell r="B50" t="str">
            <v>FRS AVOIRS A RECEVOIR/EXP</v>
          </cell>
          <cell r="C50">
            <v>152.71</v>
          </cell>
          <cell r="D50">
            <v>0</v>
          </cell>
        </row>
        <row r="51">
          <cell r="A51">
            <v>411100</v>
          </cell>
          <cell r="B51" t="str">
            <v>CLIENT</v>
          </cell>
          <cell r="C51">
            <v>4201290.99</v>
          </cell>
          <cell r="D51">
            <v>0</v>
          </cell>
        </row>
        <row r="52">
          <cell r="A52">
            <v>411200</v>
          </cell>
          <cell r="B52" t="str">
            <v>CLIENT INTERCO</v>
          </cell>
          <cell r="C52">
            <v>1102697.8799999999</v>
          </cell>
          <cell r="D52">
            <v>0</v>
          </cell>
        </row>
        <row r="53">
          <cell r="A53">
            <v>411600</v>
          </cell>
          <cell r="B53" t="str">
            <v>CLIENT / AFFACTURAGE</v>
          </cell>
          <cell r="C53">
            <v>0</v>
          </cell>
          <cell r="D53">
            <v>3135492.12</v>
          </cell>
        </row>
        <row r="54">
          <cell r="A54">
            <v>413000</v>
          </cell>
          <cell r="B54" t="str">
            <v>CLIENTS EFFETS A RECEVOIR</v>
          </cell>
          <cell r="C54">
            <v>16079.4</v>
          </cell>
          <cell r="D54">
            <v>0</v>
          </cell>
        </row>
        <row r="55">
          <cell r="A55">
            <v>416000</v>
          </cell>
          <cell r="B55" t="str">
            <v>CLIENTS DOUTEUX</v>
          </cell>
          <cell r="C55">
            <v>0</v>
          </cell>
          <cell r="D55">
            <v>0</v>
          </cell>
        </row>
        <row r="56">
          <cell r="A56">
            <v>416100</v>
          </cell>
          <cell r="B56" t="str">
            <v>CLIENTS DOUTEUX</v>
          </cell>
          <cell r="C56">
            <v>368517.76</v>
          </cell>
          <cell r="D56">
            <v>0</v>
          </cell>
        </row>
        <row r="57">
          <cell r="A57">
            <v>418100</v>
          </cell>
          <cell r="B57" t="str">
            <v>CLIENTS FACT A ETABLIR HG</v>
          </cell>
          <cell r="C57">
            <v>3391.38</v>
          </cell>
          <cell r="D57">
            <v>0</v>
          </cell>
        </row>
        <row r="58">
          <cell r="A58">
            <v>419100</v>
          </cell>
          <cell r="B58" t="str">
            <v>CLT AV ACOMPTES RECUS CDE</v>
          </cell>
          <cell r="C58">
            <v>0</v>
          </cell>
          <cell r="D58">
            <v>0</v>
          </cell>
        </row>
        <row r="59">
          <cell r="A59">
            <v>419700</v>
          </cell>
          <cell r="B59" t="str">
            <v>CLT AVOIR A RECEVOIR/EXPL</v>
          </cell>
          <cell r="C59">
            <v>0</v>
          </cell>
          <cell r="D59">
            <v>14586.32</v>
          </cell>
        </row>
        <row r="60">
          <cell r="A60">
            <v>421000</v>
          </cell>
          <cell r="B60" t="str">
            <v>NET A PAYER</v>
          </cell>
          <cell r="C60">
            <v>0</v>
          </cell>
          <cell r="D60">
            <v>642269.59</v>
          </cell>
        </row>
        <row r="61">
          <cell r="A61">
            <v>421900</v>
          </cell>
          <cell r="B61" t="str">
            <v>CHEQUES NON ENCAISSES</v>
          </cell>
          <cell r="C61">
            <v>0</v>
          </cell>
          <cell r="D61">
            <v>0</v>
          </cell>
        </row>
        <row r="62">
          <cell r="A62">
            <v>422000</v>
          </cell>
          <cell r="B62" t="str">
            <v>COMITE ENTREPRISE</v>
          </cell>
          <cell r="C62">
            <v>0</v>
          </cell>
          <cell r="D62">
            <v>0</v>
          </cell>
        </row>
        <row r="63">
          <cell r="A63">
            <v>424600</v>
          </cell>
          <cell r="B63" t="str">
            <v>PARTICIPATION DES SALARIE</v>
          </cell>
          <cell r="C63">
            <v>0</v>
          </cell>
          <cell r="D63">
            <v>152488.26999999999</v>
          </cell>
        </row>
        <row r="64">
          <cell r="A64">
            <v>425000</v>
          </cell>
          <cell r="B64" t="str">
            <v>PERSONNEL ACOMPTES</v>
          </cell>
          <cell r="C64">
            <v>300</v>
          </cell>
          <cell r="D64">
            <v>1912.24</v>
          </cell>
        </row>
        <row r="65">
          <cell r="A65">
            <v>425100</v>
          </cell>
          <cell r="B65" t="str">
            <v>AVANCE PERMANENTE</v>
          </cell>
          <cell r="C65">
            <v>460</v>
          </cell>
          <cell r="D65">
            <v>0</v>
          </cell>
        </row>
        <row r="66">
          <cell r="A66">
            <v>425900</v>
          </cell>
          <cell r="B66" t="str">
            <v>NOTE DE FRAIS</v>
          </cell>
          <cell r="C66">
            <v>0</v>
          </cell>
          <cell r="D66">
            <v>3996.32</v>
          </cell>
        </row>
        <row r="67">
          <cell r="A67">
            <v>426000</v>
          </cell>
          <cell r="B67" t="str">
            <v>RELIQUAT PRECEDENT</v>
          </cell>
          <cell r="C67">
            <v>948.21</v>
          </cell>
          <cell r="D67">
            <v>0</v>
          </cell>
        </row>
        <row r="68">
          <cell r="A68">
            <v>427000</v>
          </cell>
          <cell r="B68" t="str">
            <v>SAISIE ARRET</v>
          </cell>
          <cell r="C68">
            <v>0</v>
          </cell>
          <cell r="D68">
            <v>1602.56</v>
          </cell>
        </row>
        <row r="69">
          <cell r="A69">
            <v>428200</v>
          </cell>
          <cell r="B69" t="str">
            <v>DETTES PROVI POUR CP</v>
          </cell>
          <cell r="C69">
            <v>0</v>
          </cell>
          <cell r="D69">
            <v>683146.28</v>
          </cell>
        </row>
        <row r="70">
          <cell r="A70">
            <v>428400</v>
          </cell>
          <cell r="B70" t="str">
            <v>DETTE PROVI POUR PARTICIP</v>
          </cell>
          <cell r="C70">
            <v>0</v>
          </cell>
          <cell r="D70">
            <v>0</v>
          </cell>
        </row>
        <row r="71">
          <cell r="A71">
            <v>428600</v>
          </cell>
          <cell r="B71" t="str">
            <v>AUTRES CH A PAYER</v>
          </cell>
          <cell r="C71">
            <v>0</v>
          </cell>
          <cell r="D71">
            <v>9426</v>
          </cell>
        </row>
        <row r="72">
          <cell r="A72">
            <v>428700</v>
          </cell>
          <cell r="B72" t="str">
            <v>PRODUITS A RECEVOIR</v>
          </cell>
          <cell r="C72">
            <v>5100.1000000000004</v>
          </cell>
          <cell r="D72">
            <v>0</v>
          </cell>
        </row>
        <row r="73">
          <cell r="A73">
            <v>431000</v>
          </cell>
          <cell r="B73" t="str">
            <v>URSSAF</v>
          </cell>
          <cell r="C73">
            <v>0</v>
          </cell>
          <cell r="D73">
            <v>211451.37</v>
          </cell>
        </row>
        <row r="74">
          <cell r="A74">
            <v>431600</v>
          </cell>
          <cell r="B74" t="str">
            <v>REDUCTION BAS SALAIRES</v>
          </cell>
          <cell r="C74">
            <v>0</v>
          </cell>
          <cell r="D74">
            <v>0</v>
          </cell>
        </row>
        <row r="75">
          <cell r="A75">
            <v>437100</v>
          </cell>
          <cell r="B75" t="str">
            <v>RETRAITE EMPLOYES</v>
          </cell>
          <cell r="C75">
            <v>0</v>
          </cell>
          <cell r="D75">
            <v>292197.57</v>
          </cell>
        </row>
        <row r="76">
          <cell r="A76">
            <v>437200</v>
          </cell>
          <cell r="B76" t="str">
            <v>RETRAITE CADRE TA</v>
          </cell>
          <cell r="C76">
            <v>0</v>
          </cell>
          <cell r="D76">
            <v>13962.1</v>
          </cell>
        </row>
        <row r="77">
          <cell r="A77">
            <v>437210</v>
          </cell>
          <cell r="B77" t="str">
            <v>RETRAITE CADRE TB</v>
          </cell>
          <cell r="C77">
            <v>0</v>
          </cell>
          <cell r="D77">
            <v>11780.38</v>
          </cell>
        </row>
        <row r="78">
          <cell r="A78">
            <v>437300</v>
          </cell>
          <cell r="B78" t="str">
            <v>PREVYCE + MUT CADRE</v>
          </cell>
          <cell r="C78">
            <v>0</v>
          </cell>
          <cell r="D78">
            <v>13386.19</v>
          </cell>
        </row>
        <row r="79">
          <cell r="A79">
            <v>437350</v>
          </cell>
          <cell r="B79" t="str">
            <v>PREVYCE + MUT EMPLOYE</v>
          </cell>
          <cell r="C79">
            <v>11148.2</v>
          </cell>
          <cell r="D79">
            <v>392.2</v>
          </cell>
        </row>
        <row r="80">
          <cell r="A80">
            <v>437360</v>
          </cell>
          <cell r="B80" t="str">
            <v>PREVYCE AGRR EMPLOYE</v>
          </cell>
          <cell r="C80">
            <v>0</v>
          </cell>
          <cell r="D80">
            <v>6415.05</v>
          </cell>
        </row>
        <row r="81">
          <cell r="A81">
            <v>437400</v>
          </cell>
          <cell r="B81" t="str">
            <v>ASSEDIC</v>
          </cell>
          <cell r="C81">
            <v>0</v>
          </cell>
          <cell r="D81">
            <v>52862.14</v>
          </cell>
        </row>
        <row r="82">
          <cell r="A82">
            <v>438200</v>
          </cell>
          <cell r="B82" t="str">
            <v>CHARGES SOCIALES SUR CP</v>
          </cell>
          <cell r="C82">
            <v>0</v>
          </cell>
          <cell r="D82">
            <v>144228.25</v>
          </cell>
        </row>
        <row r="83">
          <cell r="A83">
            <v>438600</v>
          </cell>
          <cell r="B83" t="str">
            <v>AUTRES CHARGES A PAYER</v>
          </cell>
          <cell r="C83">
            <v>0</v>
          </cell>
          <cell r="D83">
            <v>2253.9</v>
          </cell>
        </row>
        <row r="84">
          <cell r="A84">
            <v>438700</v>
          </cell>
          <cell r="B84" t="str">
            <v>PRODUITS A RECEVOIR</v>
          </cell>
          <cell r="C84">
            <v>2016.27</v>
          </cell>
          <cell r="D84">
            <v>7351.15</v>
          </cell>
        </row>
        <row r="85">
          <cell r="A85">
            <v>444000</v>
          </cell>
          <cell r="B85" t="str">
            <v>IMPOTS SUR BENEFICES</v>
          </cell>
          <cell r="C85">
            <v>122820.95</v>
          </cell>
          <cell r="D85">
            <v>16911.07</v>
          </cell>
        </row>
        <row r="86">
          <cell r="A86">
            <v>445510</v>
          </cell>
          <cell r="B86" t="str">
            <v>TVA A DECAISSER</v>
          </cell>
          <cell r="C86">
            <v>0</v>
          </cell>
          <cell r="D86">
            <v>262382</v>
          </cell>
        </row>
        <row r="87">
          <cell r="A87">
            <v>445620</v>
          </cell>
          <cell r="B87" t="str">
            <v>TVA DEDUCT SUR IMMOS</v>
          </cell>
          <cell r="C87">
            <v>0</v>
          </cell>
          <cell r="D87">
            <v>0.18</v>
          </cell>
        </row>
        <row r="88">
          <cell r="A88">
            <v>445660</v>
          </cell>
          <cell r="B88" t="str">
            <v>TVA DEDUCTIBLE ENCAISSEMNT</v>
          </cell>
          <cell r="C88">
            <v>2479.67</v>
          </cell>
          <cell r="D88">
            <v>0</v>
          </cell>
        </row>
        <row r="89">
          <cell r="A89">
            <v>445661</v>
          </cell>
          <cell r="B89" t="str">
            <v>TVA DEDUCTIBLE (DEBITS)</v>
          </cell>
          <cell r="C89">
            <v>5459.15</v>
          </cell>
          <cell r="D89">
            <v>0</v>
          </cell>
        </row>
        <row r="90">
          <cell r="A90">
            <v>445670</v>
          </cell>
          <cell r="B90" t="str">
            <v>CREDIT DE TVA A REPORTER</v>
          </cell>
          <cell r="C90">
            <v>183</v>
          </cell>
          <cell r="D90">
            <v>0</v>
          </cell>
        </row>
        <row r="91">
          <cell r="A91">
            <v>445710</v>
          </cell>
          <cell r="B91" t="str">
            <v>TVA COLLECTEE ENCAISSMENT</v>
          </cell>
          <cell r="C91">
            <v>0</v>
          </cell>
          <cell r="D91">
            <v>804745.45</v>
          </cell>
        </row>
        <row r="92">
          <cell r="A92">
            <v>445711</v>
          </cell>
          <cell r="B92" t="str">
            <v>TVA COLL / DEBITS &amp; ST P.F.</v>
          </cell>
          <cell r="C92">
            <v>0</v>
          </cell>
          <cell r="D92">
            <v>0</v>
          </cell>
        </row>
        <row r="93">
          <cell r="A93">
            <v>445860</v>
          </cell>
          <cell r="B93" t="str">
            <v>TVA SUR FACT NON PARVENUE</v>
          </cell>
          <cell r="C93">
            <v>64481.17</v>
          </cell>
          <cell r="D93">
            <v>0</v>
          </cell>
        </row>
        <row r="94">
          <cell r="A94">
            <v>445870</v>
          </cell>
          <cell r="B94" t="str">
            <v>TVA SUR FACT A ETABLIR</v>
          </cell>
          <cell r="C94">
            <v>6438.87</v>
          </cell>
          <cell r="D94">
            <v>0</v>
          </cell>
        </row>
        <row r="95">
          <cell r="A95">
            <v>448600</v>
          </cell>
          <cell r="B95" t="str">
            <v>AUTRES CHARGES A PAYER</v>
          </cell>
          <cell r="C95">
            <v>0</v>
          </cell>
          <cell r="D95">
            <v>222714.52</v>
          </cell>
        </row>
        <row r="96">
          <cell r="A96">
            <v>451000</v>
          </cell>
          <cell r="B96" t="str">
            <v>COMPTE COURANT GROUPE</v>
          </cell>
          <cell r="C96">
            <v>1977135.24</v>
          </cell>
          <cell r="D96">
            <v>334923.24</v>
          </cell>
        </row>
        <row r="97">
          <cell r="A97">
            <v>455000</v>
          </cell>
          <cell r="B97" t="str">
            <v>COMPTE COURANT ASSOCIE</v>
          </cell>
          <cell r="C97">
            <v>0</v>
          </cell>
          <cell r="D97">
            <v>0</v>
          </cell>
        </row>
        <row r="98">
          <cell r="A98">
            <v>457000</v>
          </cell>
          <cell r="B98" t="str">
            <v>ASSOCIES DIV A PAYER</v>
          </cell>
          <cell r="C98">
            <v>0</v>
          </cell>
          <cell r="D98">
            <v>191080</v>
          </cell>
        </row>
        <row r="99">
          <cell r="A99">
            <v>458800</v>
          </cell>
          <cell r="B99" t="str">
            <v>INT COURUS CC ASSOCIES</v>
          </cell>
          <cell r="C99">
            <v>54660.61</v>
          </cell>
          <cell r="D99">
            <v>20744.310000000001</v>
          </cell>
        </row>
        <row r="100">
          <cell r="A100">
            <v>467000</v>
          </cell>
          <cell r="B100" t="str">
            <v>DEBITEURS DIVERS</v>
          </cell>
          <cell r="C100">
            <v>313646.99</v>
          </cell>
          <cell r="D100">
            <v>514.5</v>
          </cell>
        </row>
        <row r="101">
          <cell r="A101">
            <v>467100</v>
          </cell>
          <cell r="B101" t="str">
            <v>DEBITEURS DIVERS</v>
          </cell>
          <cell r="C101">
            <v>0</v>
          </cell>
          <cell r="D101">
            <v>0</v>
          </cell>
        </row>
        <row r="102">
          <cell r="A102">
            <v>467200</v>
          </cell>
          <cell r="B102" t="str">
            <v>AFFACTURAGE FD DE GARANTIE</v>
          </cell>
          <cell r="C102">
            <v>447698.5</v>
          </cell>
          <cell r="D102">
            <v>0</v>
          </cell>
        </row>
        <row r="103">
          <cell r="A103">
            <v>467300</v>
          </cell>
          <cell r="B103" t="str">
            <v>AFFACTURAGE COMPTE COURANT</v>
          </cell>
          <cell r="C103">
            <v>492667.99</v>
          </cell>
          <cell r="D103">
            <v>0</v>
          </cell>
        </row>
        <row r="104">
          <cell r="A104">
            <v>467350</v>
          </cell>
          <cell r="B104" t="str">
            <v>AFFACT CPTE COURNT AJUSTMT</v>
          </cell>
          <cell r="C104">
            <v>111251.5</v>
          </cell>
          <cell r="D104">
            <v>0</v>
          </cell>
        </row>
        <row r="105">
          <cell r="A105">
            <v>467400</v>
          </cell>
          <cell r="B105" t="str">
            <v>AFFACTURAGE CPTE DE TRESO</v>
          </cell>
          <cell r="C105">
            <v>228483.19</v>
          </cell>
          <cell r="D105">
            <v>0</v>
          </cell>
        </row>
        <row r="106">
          <cell r="A106">
            <v>467500</v>
          </cell>
          <cell r="B106" t="str">
            <v>AFFACT. RES DISPO &amp; REB</v>
          </cell>
          <cell r="C106">
            <v>136133.20000000001</v>
          </cell>
          <cell r="D106">
            <v>0</v>
          </cell>
        </row>
        <row r="107">
          <cell r="A107">
            <v>467600</v>
          </cell>
          <cell r="B107" t="str">
            <v>CLT EFF  REC / AFFACTURAGE</v>
          </cell>
          <cell r="C107">
            <v>0</v>
          </cell>
          <cell r="D107">
            <v>0</v>
          </cell>
        </row>
        <row r="108">
          <cell r="A108">
            <v>468200</v>
          </cell>
          <cell r="B108" t="str">
            <v>DEBITEUR/CREDIT INTERCO</v>
          </cell>
          <cell r="C108">
            <v>12168.28</v>
          </cell>
          <cell r="D108">
            <v>3408.79</v>
          </cell>
        </row>
        <row r="109">
          <cell r="A109">
            <v>468600</v>
          </cell>
          <cell r="B109" t="str">
            <v>CHARGES A PAYER</v>
          </cell>
          <cell r="C109">
            <v>0</v>
          </cell>
          <cell r="D109">
            <v>4836.8599999999997</v>
          </cell>
        </row>
        <row r="110">
          <cell r="A110">
            <v>468700</v>
          </cell>
          <cell r="B110" t="str">
            <v>PRODUIT A RECEVOIR</v>
          </cell>
          <cell r="C110">
            <v>0</v>
          </cell>
          <cell r="D110">
            <v>0</v>
          </cell>
        </row>
        <row r="111">
          <cell r="A111">
            <v>468900</v>
          </cell>
          <cell r="B111" t="str">
            <v>REGLEMENT ASSURANCE</v>
          </cell>
          <cell r="C111">
            <v>0</v>
          </cell>
          <cell r="D111">
            <v>0</v>
          </cell>
        </row>
        <row r="112">
          <cell r="A112">
            <v>470000</v>
          </cell>
          <cell r="B112" t="str">
            <v>COMPTE D'ATTENTE</v>
          </cell>
          <cell r="C112">
            <v>0</v>
          </cell>
          <cell r="D112">
            <v>0</v>
          </cell>
        </row>
        <row r="113">
          <cell r="A113">
            <v>471000</v>
          </cell>
          <cell r="B113" t="str">
            <v>ATTENTE CLIENT FUSION</v>
          </cell>
          <cell r="C113">
            <v>0</v>
          </cell>
          <cell r="D113">
            <v>0</v>
          </cell>
        </row>
        <row r="114">
          <cell r="A114">
            <v>472000</v>
          </cell>
          <cell r="B114" t="str">
            <v>ATTENTE FRS FUSION</v>
          </cell>
          <cell r="C114">
            <v>0</v>
          </cell>
          <cell r="D114">
            <v>0</v>
          </cell>
        </row>
        <row r="115">
          <cell r="A115">
            <v>473000</v>
          </cell>
          <cell r="B115" t="str">
            <v>ATTENTE CPTES GENRX FUSIO</v>
          </cell>
          <cell r="C115">
            <v>0</v>
          </cell>
          <cell r="D115">
            <v>0</v>
          </cell>
        </row>
        <row r="116">
          <cell r="A116">
            <v>476000</v>
          </cell>
          <cell r="B116" t="str">
            <v>DIFFRNCE CONVERSION ACTIF</v>
          </cell>
          <cell r="C116">
            <v>0</v>
          </cell>
          <cell r="D116">
            <v>0</v>
          </cell>
        </row>
        <row r="117">
          <cell r="A117">
            <v>481100</v>
          </cell>
          <cell r="B117" t="str">
            <v>CH REPARTIR PLUSIEURS EXE</v>
          </cell>
          <cell r="C117">
            <v>7992.59</v>
          </cell>
          <cell r="D117">
            <v>0</v>
          </cell>
        </row>
        <row r="118">
          <cell r="A118">
            <v>486000</v>
          </cell>
          <cell r="B118" t="str">
            <v>CHARGES CONST D'AVANCE</v>
          </cell>
          <cell r="C118">
            <v>168199.37</v>
          </cell>
          <cell r="D118">
            <v>0</v>
          </cell>
        </row>
        <row r="119">
          <cell r="A119">
            <v>488600</v>
          </cell>
          <cell r="B119" t="str">
            <v>CH A REPARTIR PERIODIQUES</v>
          </cell>
          <cell r="C119">
            <v>0</v>
          </cell>
          <cell r="D119">
            <v>0</v>
          </cell>
        </row>
        <row r="120">
          <cell r="A120">
            <v>491000</v>
          </cell>
          <cell r="B120" t="str">
            <v>PROV DEPRE CPTES CLIENTS</v>
          </cell>
          <cell r="C120">
            <v>0</v>
          </cell>
          <cell r="D120">
            <v>494997.37</v>
          </cell>
        </row>
        <row r="121">
          <cell r="A121">
            <v>491600</v>
          </cell>
          <cell r="B121" t="str">
            <v>ABNT PROVISION DOUTEUX</v>
          </cell>
          <cell r="C121">
            <v>0</v>
          </cell>
          <cell r="D121">
            <v>14764.56</v>
          </cell>
        </row>
        <row r="122">
          <cell r="A122">
            <v>496000</v>
          </cell>
          <cell r="B122" t="str">
            <v>PROV DEPRE DEBITEUR DIVER</v>
          </cell>
          <cell r="C122">
            <v>0</v>
          </cell>
          <cell r="D122">
            <v>440428.19</v>
          </cell>
        </row>
        <row r="123">
          <cell r="A123">
            <v>503000</v>
          </cell>
          <cell r="B123" t="str">
            <v>ACTIONS</v>
          </cell>
          <cell r="C123">
            <v>675.44</v>
          </cell>
          <cell r="D123">
            <v>0</v>
          </cell>
        </row>
        <row r="124">
          <cell r="A124">
            <v>511200</v>
          </cell>
          <cell r="B124" t="str">
            <v>CHEQUES A ENCAISSER</v>
          </cell>
          <cell r="C124">
            <v>0</v>
          </cell>
          <cell r="D124">
            <v>0</v>
          </cell>
        </row>
        <row r="125">
          <cell r="A125">
            <v>512101</v>
          </cell>
          <cell r="B125" t="str">
            <v>C.I.C</v>
          </cell>
          <cell r="C125">
            <v>715710.86</v>
          </cell>
          <cell r="D125">
            <v>0</v>
          </cell>
        </row>
        <row r="126">
          <cell r="A126">
            <v>512102</v>
          </cell>
          <cell r="B126" t="str">
            <v>CREDIT LYONNAIS</v>
          </cell>
          <cell r="C126">
            <v>613.39</v>
          </cell>
          <cell r="D126">
            <v>0</v>
          </cell>
        </row>
        <row r="127">
          <cell r="A127">
            <v>512103</v>
          </cell>
          <cell r="B127" t="str">
            <v>B.N.P.</v>
          </cell>
          <cell r="C127">
            <v>56566.95</v>
          </cell>
          <cell r="D127">
            <v>40909.050000000003</v>
          </cell>
        </row>
        <row r="128">
          <cell r="A128">
            <v>512108</v>
          </cell>
          <cell r="B128" t="str">
            <v>C.C.F.</v>
          </cell>
          <cell r="C128">
            <v>185135.25</v>
          </cell>
          <cell r="D128">
            <v>0</v>
          </cell>
        </row>
        <row r="129">
          <cell r="A129">
            <v>512106</v>
          </cell>
          <cell r="B129" t="str">
            <v>SOCIETE GENERALE</v>
          </cell>
          <cell r="C129">
            <v>44536.160000000003</v>
          </cell>
          <cell r="D129">
            <v>0</v>
          </cell>
        </row>
        <row r="130">
          <cell r="A130">
            <v>512110</v>
          </cell>
          <cell r="B130" t="str">
            <v>BANQUE POPULAIRE</v>
          </cell>
          <cell r="C130">
            <v>90125</v>
          </cell>
          <cell r="D130">
            <v>0</v>
          </cell>
        </row>
        <row r="131">
          <cell r="A131">
            <v>512111</v>
          </cell>
          <cell r="B131" t="str">
            <v>N.S.M.</v>
          </cell>
          <cell r="C131">
            <v>23833.52</v>
          </cell>
          <cell r="D131">
            <v>0</v>
          </cell>
        </row>
        <row r="132">
          <cell r="A132">
            <v>512116</v>
          </cell>
          <cell r="B132" t="str">
            <v>CREDIT AGRICOLE DE L'AUBE</v>
          </cell>
          <cell r="C132">
            <v>14529.3</v>
          </cell>
          <cell r="D132">
            <v>0</v>
          </cell>
        </row>
        <row r="133">
          <cell r="A133">
            <v>512122</v>
          </cell>
          <cell r="B133" t="str">
            <v>BANQUE SAN PAOLO</v>
          </cell>
          <cell r="C133">
            <v>1928.04</v>
          </cell>
          <cell r="D133">
            <v>0</v>
          </cell>
        </row>
        <row r="134">
          <cell r="A134">
            <v>512130</v>
          </cell>
          <cell r="B134" t="str">
            <v>TRESOR PUBLIC</v>
          </cell>
          <cell r="C134">
            <v>0</v>
          </cell>
          <cell r="D134">
            <v>0</v>
          </cell>
        </row>
        <row r="135">
          <cell r="A135">
            <v>512132</v>
          </cell>
          <cell r="B135" t="str">
            <v>CAISSE EPRGNE PYS LORRAIN</v>
          </cell>
          <cell r="C135">
            <v>27748.31</v>
          </cell>
          <cell r="D135">
            <v>0</v>
          </cell>
        </row>
        <row r="136">
          <cell r="A136">
            <v>518600</v>
          </cell>
          <cell r="B136" t="str">
            <v>INTERETS COURUS A PAYER</v>
          </cell>
          <cell r="C136">
            <v>0</v>
          </cell>
          <cell r="D136">
            <v>700</v>
          </cell>
        </row>
        <row r="137">
          <cell r="A137">
            <v>518601</v>
          </cell>
          <cell r="B137" t="str">
            <v>ABONNEMENTS AGIOS</v>
          </cell>
          <cell r="C137">
            <v>0</v>
          </cell>
          <cell r="D137">
            <v>0</v>
          </cell>
        </row>
        <row r="138">
          <cell r="A138">
            <v>531100</v>
          </cell>
          <cell r="B138" t="str">
            <v>CAISSE</v>
          </cell>
          <cell r="C138">
            <v>1109.6199999999999</v>
          </cell>
          <cell r="D138">
            <v>0</v>
          </cell>
        </row>
        <row r="139">
          <cell r="A139">
            <v>580000</v>
          </cell>
          <cell r="B139" t="str">
            <v>VIREMENT INTERNE</v>
          </cell>
          <cell r="C139">
            <v>0</v>
          </cell>
          <cell r="D139">
            <v>0</v>
          </cell>
        </row>
        <row r="140">
          <cell r="A140">
            <v>590300</v>
          </cell>
          <cell r="B140" t="str">
            <v>PROV DEPRECIATION VMP</v>
          </cell>
          <cell r="C140">
            <v>0</v>
          </cell>
          <cell r="D140">
            <v>47.68</v>
          </cell>
        </row>
        <row r="141">
          <cell r="A141">
            <v>891000</v>
          </cell>
          <cell r="B141" t="str">
            <v>COMPTE DE CLOTURE</v>
          </cell>
          <cell r="C141">
            <v>0</v>
          </cell>
          <cell r="D141">
            <v>134730.79999999999</v>
          </cell>
        </row>
        <row r="144">
          <cell r="C144">
            <v>14873725.649999993</v>
          </cell>
          <cell r="D144">
            <v>14574721.75</v>
          </cell>
        </row>
        <row r="146">
          <cell r="D146">
            <v>-299003.89999999292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L DE SEINE"/>
      <sheetName val="Détails agence"/>
      <sheetName val="pt entrée"/>
      <sheetName val="A"/>
      <sheetName val="retraitement"/>
      <sheetName val="EXCEPTIONNELS"/>
      <sheetName val="Chantier"/>
      <sheetName val="COURONNAISE"/>
      <sheetName val="HLM"/>
      <sheetName val="REVIMA"/>
      <sheetName val="Hôpi PT Audemer"/>
      <sheetName val="CHU ROUEN"/>
      <sheetName val="SANOFI"/>
      <sheetName val="RENAULT AUBEVOYE"/>
      <sheetName val="RENAULT CLEON"/>
      <sheetName val="SAGEM"/>
      <sheetName val="AUTOLIV"/>
      <sheetName val="BARRY CALLEBAUT"/>
      <sheetName val="SNECMA"/>
      <sheetName val="LEROY MERLIN"/>
      <sheetName val="S HÔPI"/>
      <sheetName val="S ALEATOIRES"/>
      <sheetName val="S philipps"/>
      <sheetName val="S IFRACHEM"/>
      <sheetName val="Dvp INTERNE"/>
      <sheetName val="Dvp COMM"/>
      <sheetName val="Dvp DCR"/>
      <sheetName val="Z"/>
      <sheetName val="Inspecteurs"/>
      <sheetName val="coutsagence"/>
      <sheetName val="Analyse CA 271"/>
      <sheetName val="SAISIE DVP"/>
      <sheetName val="Désactiver"/>
      <sheetName val="S GREIF"/>
      <sheetName val="DI"/>
      <sheetName val="DCOMM"/>
      <sheetName val="DC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L DE SEINE"/>
      <sheetName val="Détails agence"/>
      <sheetName val="pt entrée"/>
      <sheetName val="A"/>
      <sheetName val="retraitement"/>
      <sheetName val="EXCEPTIONNELS"/>
      <sheetName val="Chantier"/>
      <sheetName val="COURONNAISE"/>
      <sheetName val="HLM"/>
      <sheetName val="REVIMA"/>
      <sheetName val="Hôpi PT Audemer"/>
      <sheetName val="CHU ROUEN"/>
      <sheetName val="SANOFI"/>
      <sheetName val="RENAULT AUBEVOYE"/>
      <sheetName val="RENAULT CLEON"/>
      <sheetName val="SAGEM"/>
      <sheetName val="AUTOLIV"/>
      <sheetName val="BARRY CALLEBAUT"/>
      <sheetName val="SNECMA"/>
      <sheetName val="LEROY MERLIN"/>
      <sheetName val="S HÔPI"/>
      <sheetName val="S ALEATOIRES"/>
      <sheetName val="S philipps"/>
      <sheetName val="S IFRACHEM"/>
      <sheetName val="Dvp INTERNE"/>
      <sheetName val="Dvp COMM"/>
      <sheetName val="Dvp DCR"/>
      <sheetName val="Z"/>
      <sheetName val="Inspecteurs"/>
      <sheetName val="coutsagence"/>
      <sheetName val="Analyse CA 271"/>
      <sheetName val="SAISIE DVP"/>
      <sheetName val="Désactiver"/>
      <sheetName val="S GREIF"/>
      <sheetName val="DI"/>
      <sheetName val="DCOMM"/>
      <sheetName val="DC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laire"/>
      <sheetName val="Fournisseur"/>
      <sheetName val="BUDGET2008"/>
      <sheetName val="Véhicule"/>
      <sheetName val="Bulletins"/>
      <sheetName val="Salaire (2)"/>
    </sheetNames>
    <sheetDataSet>
      <sheetData sheetId="0"/>
      <sheetData sheetId="1"/>
      <sheetData sheetId="2"/>
      <sheetData sheetId="3"/>
      <sheetData sheetId="4">
        <row r="1">
          <cell r="A1" t="str">
            <v>Nombre de bulletin par société</v>
          </cell>
        </row>
        <row r="3">
          <cell r="A3" t="str">
            <v>Codes</v>
          </cell>
          <cell r="B3" t="str">
            <v>Sociétés</v>
          </cell>
          <cell r="C3" t="str">
            <v>Moyenne</v>
          </cell>
          <cell r="D3" t="str">
            <v>Taux</v>
          </cell>
          <cell r="E3" t="str">
            <v>Montant sur 12 mois</v>
          </cell>
        </row>
      </sheetData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uide"/>
      <sheetName val="Intro"/>
      <sheetName val="Feuil1"/>
      <sheetName val="Débours initial"/>
      <sheetName val="Débours évolutifs"/>
      <sheetName val="Poste de dépenses détaillées"/>
      <sheetName val="Facturation client"/>
      <sheetName val="Mois1"/>
      <sheetName val="Mois2"/>
      <sheetName val="Mois3"/>
      <sheetName val="Mois4"/>
      <sheetName val="Mois5"/>
      <sheetName val="Mois6"/>
      <sheetName val="Mois7"/>
      <sheetName val="Mois8"/>
      <sheetName val="Mois9"/>
      <sheetName val="Mois10"/>
      <sheetName val="Mois11"/>
      <sheetName val="Mois12"/>
      <sheetName val="Mois13"/>
      <sheetName val="Mois14"/>
      <sheetName val="Mois15"/>
      <sheetName val="Mois16"/>
      <sheetName val="Mois17"/>
      <sheetName val="Mois18"/>
      <sheetName val="Mois19"/>
      <sheetName val="Mois20"/>
      <sheetName val="Mois21"/>
      <sheetName val="Mois22"/>
      <sheetName val="Budget travaux"/>
      <sheetName val="Mois23"/>
      <sheetName val="Mois24"/>
      <sheetName val="Mois25"/>
      <sheetName val="Mois26"/>
      <sheetName val="Mois27"/>
      <sheetName val="Mois28"/>
      <sheetName val="cloture"/>
      <sheetName val="Echéancier"/>
      <sheetName val="Décompo FME"/>
      <sheetName val="Calculs"/>
      <sheetName val="Charges ressources"/>
    </sheetNames>
    <sheetDataSet>
      <sheetData sheetId="0"/>
      <sheetData sheetId="1"/>
      <sheetData sheetId="2">
        <row r="2">
          <cell r="B2" t="str">
            <v>MO -Technicien qualifié BE</v>
          </cell>
        </row>
        <row r="3">
          <cell r="B3" t="str">
            <v>MO -Chef de chantier</v>
          </cell>
        </row>
        <row r="4">
          <cell r="B4" t="str">
            <v>MO -Assistant QSRE/PCR Chantier</v>
          </cell>
        </row>
        <row r="5">
          <cell r="B5" t="str">
            <v>MO -Chef de projet</v>
          </cell>
        </row>
        <row r="6">
          <cell r="B6" t="str">
            <v xml:space="preserve">MO -Chargé d'affaires </v>
          </cell>
        </row>
        <row r="7">
          <cell r="B7" t="str">
            <v>MO -Technicien Essais</v>
          </cell>
        </row>
        <row r="8">
          <cell r="B8" t="str">
            <v>MO -Technicien qualifié sur site</v>
          </cell>
        </row>
        <row r="9">
          <cell r="B9" t="str">
            <v>MO -# Electricien Niv3</v>
          </cell>
        </row>
        <row r="10">
          <cell r="B10" t="str">
            <v>MO -FHO</v>
          </cell>
        </row>
        <row r="11">
          <cell r="B11" t="str">
            <v>MO -resp BE</v>
          </cell>
        </row>
        <row r="12">
          <cell r="B12" t="str">
            <v>MO -assainissement</v>
          </cell>
        </row>
        <row r="13">
          <cell r="B13" t="str">
            <v>MO -travaux divers</v>
          </cell>
        </row>
        <row r="14">
          <cell r="B14" t="str">
            <v>Mat&amp;Fourn.-appareil de radioprotection (prix non négocié)</v>
          </cell>
        </row>
        <row r="15">
          <cell r="B15" t="str">
            <v>Mat&amp;Fourn.-Chariot Fenwick Occasion (ou occasion à 70k)</v>
          </cell>
        </row>
        <row r="16">
          <cell r="B16" t="str">
            <v>Mat&amp;Fourn.-Dosicards (+controles annuel de 50€/an)</v>
          </cell>
        </row>
        <row r="17">
          <cell r="B17" t="str">
            <v>Mat&amp;Fourn.-Nettoyeur HP (prix non négocié)</v>
          </cell>
        </row>
        <row r="18">
          <cell r="B18" t="str">
            <v>Mat&amp;Fourn.-Fournitures installation vidéo + interphonie</v>
          </cell>
        </row>
        <row r="19">
          <cell r="B19" t="str">
            <v>Mat&amp;Fourn.-EPI + tenue rouge (120x300)</v>
          </cell>
        </row>
        <row r="20">
          <cell r="B20" t="str">
            <v>Mat&amp;Fourn.-Outillage/consomables/petit materiel</v>
          </cell>
        </row>
        <row r="21">
          <cell r="B21" t="str">
            <v>Mat&amp;Fourn.-Fournitures et materiels essais</v>
          </cell>
        </row>
        <row r="22">
          <cell r="B22" t="str">
            <v>Mat&amp;Fourn.-Support pour CBFK</v>
          </cell>
        </row>
        <row r="23">
          <cell r="B23" t="str">
            <v>Mat&amp;Fourn.-batibulle+montage</v>
          </cell>
        </row>
        <row r="24">
          <cell r="B24" t="str">
            <v>Mat&amp;Fourn.-masques</v>
          </cell>
        </row>
        <row r="25">
          <cell r="B25" t="str">
            <v>Mat&amp;Fourn.-Entretien véhicule</v>
          </cell>
        </row>
        <row r="26">
          <cell r="B26" t="str">
            <v>Mat&amp;Fourn.-Frais d'agence divers</v>
          </cell>
        </row>
        <row r="27">
          <cell r="B27" t="str">
            <v>SST-NFM</v>
          </cell>
        </row>
        <row r="28">
          <cell r="B28" t="str">
            <v>SST-Ardatem</v>
          </cell>
        </row>
        <row r="29">
          <cell r="B29" t="str">
            <v>SST-Tarcam Sureté  - Millenium</v>
          </cell>
        </row>
        <row r="30">
          <cell r="B30" t="str">
            <v>SST-Génie Civil (prix non négociés)</v>
          </cell>
        </row>
        <row r="31">
          <cell r="B31" t="str">
            <v>SST-Arcades Process injection études</v>
          </cell>
        </row>
        <row r="32">
          <cell r="B32" t="str">
            <v>SST-Protem (cloche)</v>
          </cell>
        </row>
        <row r="33">
          <cell r="B33" t="str">
            <v>SST-entretien périodique Fenwick</v>
          </cell>
        </row>
        <row r="34">
          <cell r="B34" t="str">
            <v>SST-Travaux ventil/assainissement/trait des terres sous traiter ou réaliser par DSI</v>
          </cell>
        </row>
        <row r="35">
          <cell r="B35" t="str">
            <v>SST-Assistance BE</v>
          </cell>
        </row>
        <row r="36">
          <cell r="B36" t="str">
            <v>SST-Etudes ventil - EIFI</v>
          </cell>
        </row>
        <row r="37">
          <cell r="B37" t="str">
            <v>SST-SERES TECHNOLOGIES</v>
          </cell>
        </row>
        <row r="38">
          <cell r="B38" t="str">
            <v>SST-SAFE TECHNOLOGIES</v>
          </cell>
        </row>
        <row r="39">
          <cell r="B39" t="str">
            <v>SST-Assistance diverse</v>
          </cell>
        </row>
        <row r="40">
          <cell r="B40" t="str">
            <v>Div-Primes de masques(3jours/Semaine 2 pers)</v>
          </cell>
        </row>
        <row r="41">
          <cell r="B41" t="str">
            <v>Div-note de frais /commerce</v>
          </cell>
        </row>
        <row r="42">
          <cell r="B42" t="str">
            <v>Div-Frais de devis</v>
          </cell>
        </row>
        <row r="43">
          <cell r="B43" t="str">
            <v>Div-Solver</v>
          </cell>
        </row>
        <row r="44">
          <cell r="B44" t="str">
            <v>Div-Option Rampe d'acces</v>
          </cell>
        </row>
        <row r="45">
          <cell r="B45" t="str">
            <v>Div-Option Nouvel Automate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Introduction"/>
      <sheetName val="timetable"/>
      <sheetName val="Instructions for completion"/>
      <sheetName val="Perimeter "/>
      <sheetName val="summary "/>
      <sheetName val="intercompany schedule"/>
      <sheetName val="analysis of p&amp;L codes"/>
      <sheetName val="analysis of balance sheet code"/>
      <sheetName val="Password"/>
    </sheetNames>
    <sheetDataSet>
      <sheetData sheetId="0"/>
      <sheetData sheetId="1"/>
      <sheetData sheetId="2"/>
      <sheetData sheetId="3"/>
      <sheetData sheetId="4" refreshError="1">
        <row r="9">
          <cell r="B9" t="str">
            <v>GlobeGround GmbH Holding</v>
          </cell>
        </row>
        <row r="10">
          <cell r="B10" t="str">
            <v>TO FILL</v>
          </cell>
        </row>
        <row r="11">
          <cell r="B11" t="str">
            <v>GlobeGround Deutschland GmbH</v>
          </cell>
        </row>
        <row r="12">
          <cell r="B12" t="str">
            <v>Friedricshafen</v>
          </cell>
        </row>
        <row r="13">
          <cell r="B13" t="str">
            <v>Dresden</v>
          </cell>
        </row>
        <row r="14">
          <cell r="B14" t="str">
            <v>Leipzig</v>
          </cell>
        </row>
        <row r="15">
          <cell r="B15" t="str">
            <v>EFM - Gesellschaft für Enteisen und Flugzeugschleppen</v>
          </cell>
        </row>
        <row r="16">
          <cell r="B16" t="str">
            <v>FMO Passenger Services GmbH</v>
          </cell>
        </row>
        <row r="17">
          <cell r="B17" t="str">
            <v>GlobeGround Berlin GmbH</v>
          </cell>
        </row>
        <row r="18">
          <cell r="B18" t="str">
            <v>NICE Aircraft Services and Support GmbH</v>
          </cell>
        </row>
        <row r="19">
          <cell r="B19" t="str">
            <v>FMO Cargo Services GmbH</v>
          </cell>
        </row>
        <row r="20">
          <cell r="B20" t="str">
            <v>Verwaltungsgesellschaft LHU Luft-Hafen-Umschla GmbH</v>
          </cell>
        </row>
        <row r="21">
          <cell r="B21" t="str">
            <v>GlobeGround Amsterdam BV</v>
          </cell>
        </row>
        <row r="22">
          <cell r="B22" t="str">
            <v>GlobeGround Italia SRL</v>
          </cell>
        </row>
        <row r="23">
          <cell r="B23" t="str">
            <v>GlobeGround Brussels NV</v>
          </cell>
        </row>
        <row r="24">
          <cell r="B24" t="str">
            <v>GlobeGround Finland Oy</v>
          </cell>
        </row>
        <row r="26">
          <cell r="B26" t="str">
            <v>GlobeGround UK Ltd (Stansted)</v>
          </cell>
        </row>
        <row r="27">
          <cell r="B27" t="str">
            <v>GlobeGround Manchester Ltd</v>
          </cell>
        </row>
        <row r="28">
          <cell r="B28" t="str">
            <v>GlobeGround Heathrow Ltd</v>
          </cell>
        </row>
        <row r="29">
          <cell r="B29" t="str">
            <v>LAGS France SA</v>
          </cell>
        </row>
        <row r="30">
          <cell r="B30" t="str">
            <v>GlobeGround Iberica SA</v>
          </cell>
        </row>
        <row r="31">
          <cell r="B31" t="str">
            <v>GHI - Ground Handling Services Israel Ltd</v>
          </cell>
        </row>
        <row r="32">
          <cell r="B32" t="str">
            <v>ZAO Cargo Terminal Pulkovo</v>
          </cell>
        </row>
        <row r="33">
          <cell r="B33" t="str">
            <v>Flughafen Graz Bodenservices GmbH</v>
          </cell>
        </row>
        <row r="34">
          <cell r="B34" t="str">
            <v>GlobeGround Romania SRL</v>
          </cell>
        </row>
        <row r="35">
          <cell r="B35" t="str">
            <v>LAGS USA Inc</v>
          </cell>
        </row>
        <row r="36">
          <cell r="B36" t="str">
            <v>Hudson General Corporation</v>
          </cell>
        </row>
        <row r="37">
          <cell r="B37" t="str">
            <v>GlobeGround North America LLC</v>
          </cell>
        </row>
        <row r="38">
          <cell r="B38" t="str">
            <v>GlobeGround North America Inc</v>
          </cell>
        </row>
        <row r="39">
          <cell r="B39" t="str">
            <v>GlobeGround Brazil Ltda</v>
          </cell>
        </row>
        <row r="40">
          <cell r="B40" t="str">
            <v>GlobeGround Mexico SA de CV</v>
          </cell>
        </row>
        <row r="41">
          <cell r="B41" t="str">
            <v>GlobeGround Chile SA</v>
          </cell>
        </row>
        <row r="42">
          <cell r="B42" t="str">
            <v>ISCAR Ground Services CA</v>
          </cell>
        </row>
        <row r="43">
          <cell r="B43" t="str">
            <v>Ecuador</v>
          </cell>
        </row>
        <row r="44">
          <cell r="B44" t="str">
            <v>Lufthansa Services Thailand Ltd</v>
          </cell>
        </row>
        <row r="45">
          <cell r="B45" t="str">
            <v>GlobeGround India Private Ltd</v>
          </cell>
        </row>
        <row r="47">
          <cell r="B47" t="str">
            <v>Philippine Airport &amp; Ground Services Inc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utot appli"/>
      <sheetName val="charges appli"/>
      <sheetName val="ICHT transposé"/>
      <sheetName val="prepaIR"/>
      <sheetName val="tableauC"/>
      <sheetName val="tableauCssCICE"/>
      <sheetName val="EffetCICE"/>
      <sheetName val="tableauCH"/>
      <sheetName val="tableauCHssCICE"/>
      <sheetName val="GraphIME"/>
      <sheetName val="coutot sérieslongues"/>
      <sheetName val="charges sérieslongues"/>
      <sheetName val="xValues_format_x"/>
      <sheetName val="xValues_format_y"/>
      <sheetName val="Effet du CI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ICHTrev-TS - Charges seules</v>
          </cell>
        </row>
        <row r="2">
          <cell r="A2" t="str">
            <v>base 100 en déc. 2008</v>
          </cell>
        </row>
      </sheetData>
      <sheetData sheetId="9" refreshError="1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79998168889431442"/>
  </sheetPr>
  <dimension ref="A1:X112"/>
  <sheetViews>
    <sheetView tabSelected="1" view="pageBreakPreview" topLeftCell="A71" zoomScaleNormal="100" zoomScaleSheetLayoutView="100" zoomScalePageLayoutView="55" workbookViewId="0">
      <selection activeCell="D59" sqref="D59"/>
    </sheetView>
  </sheetViews>
  <sheetFormatPr baseColWidth="10" defaultColWidth="11.44140625" defaultRowHeight="13.2" x14ac:dyDescent="0.25"/>
  <cols>
    <col min="1" max="1" width="10.44140625" style="61" bestFit="1" customWidth="1"/>
    <col min="2" max="2" width="72.109375" style="9" bestFit="1" customWidth="1"/>
    <col min="3" max="3" width="4.5546875" style="57" bestFit="1" customWidth="1"/>
    <col min="4" max="4" width="11" style="57" bestFit="1" customWidth="1"/>
    <col min="5" max="9" width="9" style="9" customWidth="1"/>
    <col min="10" max="10" width="12.88671875" style="9" bestFit="1" customWidth="1"/>
    <col min="11" max="11" width="7.44140625" style="57" customWidth="1"/>
    <col min="12" max="12" width="13" style="9" bestFit="1" customWidth="1"/>
    <col min="13" max="15" width="12.88671875" style="9" bestFit="1" customWidth="1"/>
    <col min="16" max="16" width="14.33203125" style="9" bestFit="1" customWidth="1"/>
    <col min="17" max="18" width="11.88671875" style="9" bestFit="1" customWidth="1"/>
    <col min="19" max="20" width="9.33203125" style="9" bestFit="1" customWidth="1"/>
    <col min="21" max="21" width="10.5546875" style="9" bestFit="1" customWidth="1"/>
    <col min="22" max="22" width="9.33203125" style="9" bestFit="1" customWidth="1"/>
    <col min="23" max="23" width="10.5546875" style="9" bestFit="1" customWidth="1"/>
    <col min="24" max="16384" width="11.44140625" style="9"/>
  </cols>
  <sheetData>
    <row r="1" spans="1:24" s="3" customFormat="1" ht="18" customHeight="1" x14ac:dyDescent="0.3">
      <c r="A1" s="176" t="s">
        <v>0</v>
      </c>
      <c r="B1" s="177"/>
      <c r="C1" s="181" t="s">
        <v>1</v>
      </c>
      <c r="D1" s="184" t="s">
        <v>2</v>
      </c>
      <c r="E1" s="1" t="s">
        <v>3</v>
      </c>
      <c r="F1" s="2"/>
      <c r="G1" s="2"/>
      <c r="H1" s="92"/>
      <c r="I1" s="92"/>
      <c r="J1" s="93"/>
      <c r="K1" s="192" t="s">
        <v>4</v>
      </c>
      <c r="L1" s="193"/>
      <c r="M1" s="194"/>
      <c r="N1" s="195" t="s">
        <v>5</v>
      </c>
      <c r="O1" s="196"/>
      <c r="P1" s="163" t="s">
        <v>6</v>
      </c>
    </row>
    <row r="2" spans="1:24" x14ac:dyDescent="0.25">
      <c r="A2" s="106"/>
      <c r="B2" s="159" t="s">
        <v>7</v>
      </c>
      <c r="C2" s="182"/>
      <c r="D2" s="185"/>
      <c r="E2" s="170" t="s">
        <v>29</v>
      </c>
      <c r="F2" s="171" t="s">
        <v>30</v>
      </c>
      <c r="G2" s="171" t="s">
        <v>31</v>
      </c>
      <c r="H2" s="171" t="s">
        <v>32</v>
      </c>
      <c r="I2" s="4" t="s">
        <v>6</v>
      </c>
      <c r="J2" s="5" t="s">
        <v>6</v>
      </c>
      <c r="K2" s="6" t="s">
        <v>8</v>
      </c>
      <c r="L2" s="7" t="s">
        <v>9</v>
      </c>
      <c r="M2" s="8" t="s">
        <v>6</v>
      </c>
      <c r="N2" s="74" t="s">
        <v>10</v>
      </c>
      <c r="O2" s="64" t="s">
        <v>6</v>
      </c>
      <c r="P2" s="68"/>
      <c r="T2" s="14"/>
      <c r="U2" s="14"/>
      <c r="V2" s="14"/>
      <c r="W2" s="14"/>
    </row>
    <row r="3" spans="1:24" x14ac:dyDescent="0.25">
      <c r="A3" s="106"/>
      <c r="B3" s="159" t="s">
        <v>11</v>
      </c>
      <c r="C3" s="182"/>
      <c r="D3" s="185"/>
      <c r="E3" s="173"/>
      <c r="F3" s="174"/>
      <c r="G3" s="174"/>
      <c r="H3" s="174"/>
      <c r="I3" s="7"/>
      <c r="J3" s="10" t="s">
        <v>12</v>
      </c>
      <c r="K3" s="12"/>
      <c r="M3" s="10" t="s">
        <v>13</v>
      </c>
      <c r="O3" s="65" t="s">
        <v>14</v>
      </c>
      <c r="P3" s="69" t="s">
        <v>17</v>
      </c>
      <c r="T3" s="103"/>
      <c r="U3" s="103"/>
      <c r="V3" s="103"/>
      <c r="W3" s="103"/>
      <c r="X3" s="103"/>
    </row>
    <row r="4" spans="1:24" ht="13.8" thickBot="1" x14ac:dyDescent="0.3">
      <c r="A4" s="160" t="s">
        <v>20</v>
      </c>
      <c r="B4" s="161" t="s">
        <v>21</v>
      </c>
      <c r="C4" s="183"/>
      <c r="D4" s="185"/>
      <c r="E4" s="11" t="s">
        <v>15</v>
      </c>
      <c r="F4" s="12" t="s">
        <v>15</v>
      </c>
      <c r="G4" s="12" t="s">
        <v>15</v>
      </c>
      <c r="H4" s="12" t="s">
        <v>15</v>
      </c>
      <c r="I4" s="12" t="s">
        <v>15</v>
      </c>
      <c r="J4" s="175" t="s">
        <v>16</v>
      </c>
      <c r="K4" s="7"/>
      <c r="L4" s="7" t="s">
        <v>16</v>
      </c>
      <c r="M4" s="13" t="s">
        <v>16</v>
      </c>
      <c r="N4" s="74" t="s">
        <v>16</v>
      </c>
      <c r="O4" s="66" t="s">
        <v>16</v>
      </c>
      <c r="P4" s="70" t="s">
        <v>16</v>
      </c>
      <c r="T4" s="14"/>
      <c r="U4" s="115"/>
      <c r="V4" s="14"/>
      <c r="W4" s="14"/>
      <c r="X4" s="14"/>
    </row>
    <row r="5" spans="1:24" s="42" customFormat="1" x14ac:dyDescent="0.25">
      <c r="A5" s="33"/>
      <c r="B5" s="34"/>
      <c r="C5" s="35"/>
      <c r="D5" s="83"/>
      <c r="E5" s="33"/>
      <c r="F5" s="36"/>
      <c r="G5" s="37"/>
      <c r="H5" s="37"/>
      <c r="I5" s="37"/>
      <c r="J5" s="41"/>
      <c r="K5" s="39"/>
      <c r="L5" s="40"/>
      <c r="M5" s="41"/>
      <c r="N5" s="38"/>
      <c r="O5" s="67"/>
      <c r="P5" s="72"/>
      <c r="T5" s="111"/>
    </row>
    <row r="6" spans="1:24" s="23" customFormat="1" x14ac:dyDescent="0.3">
      <c r="A6" s="85"/>
      <c r="B6" s="47" t="s">
        <v>26</v>
      </c>
      <c r="C6" s="44"/>
      <c r="D6" s="44"/>
      <c r="E6" s="43"/>
      <c r="F6" s="44"/>
      <c r="G6" s="44"/>
      <c r="H6" s="44"/>
      <c r="I6" s="45"/>
      <c r="J6" s="81"/>
      <c r="K6" s="45"/>
      <c r="L6" s="46"/>
      <c r="M6" s="81"/>
      <c r="N6" s="77"/>
      <c r="O6" s="49"/>
      <c r="P6" s="73">
        <f>SUM(P7:P12)</f>
        <v>0</v>
      </c>
      <c r="Q6" s="102"/>
    </row>
    <row r="7" spans="1:24" s="14" customFormat="1" x14ac:dyDescent="0.3">
      <c r="A7" s="18"/>
      <c r="B7" s="16"/>
      <c r="C7" s="17"/>
      <c r="D7" s="17"/>
      <c r="E7" s="18"/>
      <c r="F7" s="19"/>
      <c r="G7" s="19"/>
      <c r="H7" s="19"/>
      <c r="I7" s="50"/>
      <c r="J7" s="84"/>
      <c r="K7" s="19"/>
      <c r="L7" s="21"/>
      <c r="M7" s="25"/>
      <c r="N7" s="75"/>
      <c r="O7" s="17"/>
      <c r="P7" s="71"/>
      <c r="Q7" s="101"/>
    </row>
    <row r="8" spans="1:24" s="14" customFormat="1" x14ac:dyDescent="0.3">
      <c r="A8" s="18"/>
      <c r="B8" s="162" t="s">
        <v>23</v>
      </c>
      <c r="C8" s="17"/>
      <c r="D8" s="17"/>
      <c r="E8" s="18"/>
      <c r="F8" s="19"/>
      <c r="G8" s="19"/>
      <c r="H8" s="19"/>
      <c r="I8" s="19"/>
      <c r="J8" s="63"/>
      <c r="K8" s="19"/>
      <c r="L8" s="21"/>
      <c r="M8" s="82"/>
      <c r="N8" s="76"/>
      <c r="O8" s="51"/>
      <c r="P8" s="71"/>
      <c r="Q8" s="101"/>
    </row>
    <row r="9" spans="1:24" s="14" customFormat="1" x14ac:dyDescent="0.3">
      <c r="A9" s="18"/>
      <c r="B9" s="52" t="s">
        <v>67</v>
      </c>
      <c r="C9" s="17" t="s">
        <v>22</v>
      </c>
      <c r="D9" s="17"/>
      <c r="E9" s="164"/>
      <c r="F9" s="165"/>
      <c r="G9" s="165"/>
      <c r="H9" s="165"/>
      <c r="I9" s="19">
        <f>E9+F9+G9+H9</f>
        <v>0</v>
      </c>
      <c r="J9" s="63">
        <f>E9*$E$3+F9*$F$3+G9*$G$3+H9*$H$3</f>
        <v>0</v>
      </c>
      <c r="K9" s="165"/>
      <c r="L9" s="166"/>
      <c r="M9" s="82">
        <f>K9*L9</f>
        <v>0</v>
      </c>
      <c r="N9" s="167"/>
      <c r="O9" s="51">
        <f>N9</f>
        <v>0</v>
      </c>
      <c r="P9" s="71">
        <f>O9+M9+J9</f>
        <v>0</v>
      </c>
      <c r="Q9" s="101"/>
    </row>
    <row r="10" spans="1:24" s="14" customFormat="1" x14ac:dyDescent="0.3">
      <c r="A10" s="18"/>
      <c r="B10" s="162" t="s">
        <v>24</v>
      </c>
      <c r="C10" s="17"/>
      <c r="D10" s="17"/>
      <c r="E10" s="18"/>
      <c r="F10" s="19"/>
      <c r="G10" s="19"/>
      <c r="H10" s="19"/>
      <c r="I10" s="19"/>
      <c r="J10" s="63"/>
      <c r="K10" s="19"/>
      <c r="L10" s="21"/>
      <c r="M10" s="82"/>
      <c r="N10" s="76"/>
      <c r="O10" s="51"/>
      <c r="P10" s="71"/>
      <c r="Q10" s="101"/>
    </row>
    <row r="11" spans="1:24" s="14" customFormat="1" ht="26.4" x14ac:dyDescent="0.3">
      <c r="A11" s="18"/>
      <c r="B11" s="52" t="s">
        <v>66</v>
      </c>
      <c r="C11" s="17" t="s">
        <v>22</v>
      </c>
      <c r="D11" s="17"/>
      <c r="E11" s="164"/>
      <c r="F11" s="165"/>
      <c r="G11" s="165"/>
      <c r="H11" s="165"/>
      <c r="I11" s="19">
        <f>E11+F11+G11+H11</f>
        <v>0</v>
      </c>
      <c r="J11" s="63">
        <f>E11*$E$3+F11*$F$3+G11*$G$3+H11*$H$3</f>
        <v>0</v>
      </c>
      <c r="K11" s="165"/>
      <c r="L11" s="166"/>
      <c r="M11" s="82">
        <f>K11*L11</f>
        <v>0</v>
      </c>
      <c r="N11" s="167"/>
      <c r="O11" s="51">
        <f>N11</f>
        <v>0</v>
      </c>
      <c r="P11" s="71">
        <f>O11+M11+J11</f>
        <v>0</v>
      </c>
      <c r="Q11" s="101"/>
    </row>
    <row r="12" spans="1:24" s="14" customFormat="1" x14ac:dyDescent="0.3">
      <c r="A12" s="18"/>
      <c r="B12" s="52"/>
      <c r="C12" s="17"/>
      <c r="D12" s="17"/>
      <c r="E12" s="18"/>
      <c r="F12" s="19"/>
      <c r="G12" s="19"/>
      <c r="H12" s="19"/>
      <c r="I12" s="19"/>
      <c r="J12" s="63"/>
      <c r="K12" s="19"/>
      <c r="L12" s="21"/>
      <c r="M12" s="82"/>
      <c r="N12" s="76"/>
      <c r="O12" s="51"/>
      <c r="P12" s="71"/>
      <c r="Q12" s="101"/>
    </row>
    <row r="13" spans="1:24" s="23" customFormat="1" x14ac:dyDescent="0.3">
      <c r="A13" s="85"/>
      <c r="B13" s="47" t="s">
        <v>68</v>
      </c>
      <c r="C13" s="44"/>
      <c r="D13" s="44"/>
      <c r="E13" s="43"/>
      <c r="F13" s="44"/>
      <c r="G13" s="44"/>
      <c r="H13" s="44"/>
      <c r="I13" s="45"/>
      <c r="J13" s="81"/>
      <c r="K13" s="45"/>
      <c r="L13" s="46"/>
      <c r="M13" s="81"/>
      <c r="N13" s="77"/>
      <c r="O13" s="49"/>
      <c r="P13" s="73">
        <f>SUM(P14:P71)</f>
        <v>0</v>
      </c>
      <c r="Q13" s="102"/>
    </row>
    <row r="14" spans="1:24" s="14" customFormat="1" x14ac:dyDescent="0.3">
      <c r="A14" s="18"/>
      <c r="B14" s="162" t="s">
        <v>84</v>
      </c>
      <c r="C14" s="17"/>
      <c r="D14" s="17"/>
      <c r="E14" s="18"/>
      <c r="F14" s="19"/>
      <c r="G14" s="19"/>
      <c r="H14" s="19"/>
      <c r="I14" s="19"/>
      <c r="J14" s="63"/>
      <c r="K14" s="19"/>
      <c r="L14" s="21"/>
      <c r="M14" s="82"/>
      <c r="N14" s="76"/>
      <c r="O14" s="51"/>
      <c r="P14" s="71"/>
      <c r="Q14" s="101"/>
    </row>
    <row r="15" spans="1:24" s="14" customFormat="1" x14ac:dyDescent="0.3">
      <c r="A15" s="18"/>
      <c r="B15" s="52" t="s">
        <v>79</v>
      </c>
      <c r="C15" s="17" t="s">
        <v>22</v>
      </c>
      <c r="D15" s="17">
        <v>1</v>
      </c>
      <c r="E15" s="164"/>
      <c r="F15" s="165"/>
      <c r="G15" s="165"/>
      <c r="H15" s="165"/>
      <c r="I15" s="19">
        <f>E15+F15+G15+H15</f>
        <v>0</v>
      </c>
      <c r="J15" s="63">
        <f>E15*$E$3+F15*$F$3+G15*$G$3+H15*$H$3</f>
        <v>0</v>
      </c>
      <c r="K15" s="165"/>
      <c r="L15" s="166"/>
      <c r="M15" s="82">
        <f>K15*L15</f>
        <v>0</v>
      </c>
      <c r="N15" s="167"/>
      <c r="O15" s="51">
        <f>N15</f>
        <v>0</v>
      </c>
      <c r="P15" s="71">
        <f>O15+M15+J15</f>
        <v>0</v>
      </c>
      <c r="Q15" s="101"/>
    </row>
    <row r="16" spans="1:24" s="14" customFormat="1" x14ac:dyDescent="0.3">
      <c r="A16" s="18"/>
      <c r="B16" s="52" t="s">
        <v>78</v>
      </c>
      <c r="C16" s="17" t="s">
        <v>37</v>
      </c>
      <c r="D16" s="17">
        <v>1</v>
      </c>
      <c r="E16" s="164"/>
      <c r="F16" s="165"/>
      <c r="G16" s="165"/>
      <c r="H16" s="165"/>
      <c r="I16" s="19">
        <f>E16+F16+G16+H16</f>
        <v>0</v>
      </c>
      <c r="J16" s="63">
        <f>E16*$E$3+F16*$F$3+G16*$G$3+H16*$H$3</f>
        <v>0</v>
      </c>
      <c r="K16" s="165"/>
      <c r="L16" s="166"/>
      <c r="M16" s="82">
        <f>K16*L16</f>
        <v>0</v>
      </c>
      <c r="N16" s="167"/>
      <c r="O16" s="51">
        <f>N16</f>
        <v>0</v>
      </c>
      <c r="P16" s="71">
        <f>O16+M16+J16</f>
        <v>0</v>
      </c>
      <c r="Q16" s="101"/>
    </row>
    <row r="17" spans="1:17" s="14" customFormat="1" x14ac:dyDescent="0.3">
      <c r="A17" s="18"/>
      <c r="B17" s="52" t="s">
        <v>72</v>
      </c>
      <c r="C17" s="17" t="s">
        <v>36</v>
      </c>
      <c r="D17" s="17">
        <v>1</v>
      </c>
      <c r="E17" s="164"/>
      <c r="F17" s="165"/>
      <c r="G17" s="165"/>
      <c r="H17" s="165"/>
      <c r="I17" s="19">
        <f t="shared" ref="I17" si="0">E17+F17+G17+H17</f>
        <v>0</v>
      </c>
      <c r="J17" s="63">
        <f t="shared" ref="J17" si="1">E17*$E$3+F17*$F$3+G17*$G$3+H17*$H$3</f>
        <v>0</v>
      </c>
      <c r="K17" s="165"/>
      <c r="L17" s="166"/>
      <c r="M17" s="82">
        <f t="shared" ref="M17" si="2">K17*L17</f>
        <v>0</v>
      </c>
      <c r="N17" s="167"/>
      <c r="O17" s="51">
        <f t="shared" ref="O17" si="3">N17</f>
        <v>0</v>
      </c>
      <c r="P17" s="71">
        <f t="shared" ref="P17" si="4">O17+M17+J17</f>
        <v>0</v>
      </c>
      <c r="Q17" s="101"/>
    </row>
    <row r="18" spans="1:17" s="14" customFormat="1" x14ac:dyDescent="0.3">
      <c r="A18" s="18"/>
      <c r="B18" s="162" t="s">
        <v>33</v>
      </c>
      <c r="C18" s="17"/>
      <c r="D18" s="17"/>
      <c r="E18" s="18"/>
      <c r="F18" s="19"/>
      <c r="G18" s="19"/>
      <c r="H18" s="19"/>
      <c r="I18" s="19"/>
      <c r="J18" s="63"/>
      <c r="K18" s="19"/>
      <c r="L18" s="21"/>
      <c r="M18" s="82"/>
      <c r="N18" s="76"/>
      <c r="O18" s="51"/>
      <c r="P18" s="71"/>
      <c r="Q18" s="101"/>
    </row>
    <row r="19" spans="1:17" s="14" customFormat="1" x14ac:dyDescent="0.3">
      <c r="A19" s="18"/>
      <c r="B19" s="172" t="s">
        <v>34</v>
      </c>
      <c r="C19" s="17"/>
      <c r="D19" s="17"/>
      <c r="E19" s="18"/>
      <c r="F19" s="19"/>
      <c r="G19" s="19"/>
      <c r="H19" s="19"/>
      <c r="I19" s="19"/>
      <c r="J19" s="63"/>
      <c r="K19" s="19"/>
      <c r="L19" s="21"/>
      <c r="M19" s="82"/>
      <c r="N19" s="76"/>
      <c r="O19" s="51"/>
      <c r="P19" s="71"/>
      <c r="Q19" s="101"/>
    </row>
    <row r="20" spans="1:17" s="14" customFormat="1" x14ac:dyDescent="0.3">
      <c r="A20" s="18"/>
      <c r="B20" s="52" t="s">
        <v>69</v>
      </c>
      <c r="C20" s="17" t="s">
        <v>37</v>
      </c>
      <c r="D20" s="17">
        <v>1</v>
      </c>
      <c r="E20" s="164"/>
      <c r="F20" s="165"/>
      <c r="G20" s="165"/>
      <c r="H20" s="165"/>
      <c r="I20" s="19">
        <f t="shared" ref="I20:I23" si="5">E20+F20+G20+H20</f>
        <v>0</v>
      </c>
      <c r="J20" s="63">
        <f t="shared" ref="J20:J23" si="6">E20*$E$3+F20*$F$3+G20*$G$3+H20*$H$3</f>
        <v>0</v>
      </c>
      <c r="K20" s="165"/>
      <c r="L20" s="166"/>
      <c r="M20" s="82">
        <f t="shared" ref="M20:M23" si="7">K20*L20</f>
        <v>0</v>
      </c>
      <c r="N20" s="167"/>
      <c r="O20" s="51">
        <f t="shared" ref="O20:O23" si="8">N20</f>
        <v>0</v>
      </c>
      <c r="P20" s="71">
        <f t="shared" ref="P20:P23" si="9">O20+M20+J20</f>
        <v>0</v>
      </c>
      <c r="Q20" s="101"/>
    </row>
    <row r="21" spans="1:17" s="14" customFormat="1" x14ac:dyDescent="0.3">
      <c r="A21" s="18"/>
      <c r="B21" s="52" t="s">
        <v>35</v>
      </c>
      <c r="C21" s="17" t="s">
        <v>37</v>
      </c>
      <c r="D21" s="17">
        <v>1</v>
      </c>
      <c r="E21" s="164"/>
      <c r="F21" s="165"/>
      <c r="G21" s="165"/>
      <c r="H21" s="165"/>
      <c r="I21" s="19">
        <f t="shared" si="5"/>
        <v>0</v>
      </c>
      <c r="J21" s="63">
        <f t="shared" si="6"/>
        <v>0</v>
      </c>
      <c r="K21" s="165"/>
      <c r="L21" s="166"/>
      <c r="M21" s="82">
        <f t="shared" si="7"/>
        <v>0</v>
      </c>
      <c r="N21" s="167"/>
      <c r="O21" s="51">
        <f t="shared" si="8"/>
        <v>0</v>
      </c>
      <c r="P21" s="71">
        <f t="shared" si="9"/>
        <v>0</v>
      </c>
      <c r="Q21" s="101"/>
    </row>
    <row r="22" spans="1:17" s="14" customFormat="1" x14ac:dyDescent="0.3">
      <c r="A22" s="18"/>
      <c r="B22" s="52" t="s">
        <v>41</v>
      </c>
      <c r="C22" s="17" t="s">
        <v>37</v>
      </c>
      <c r="D22" s="17">
        <v>1</v>
      </c>
      <c r="E22" s="164"/>
      <c r="F22" s="165"/>
      <c r="G22" s="165"/>
      <c r="H22" s="165"/>
      <c r="I22" s="19">
        <f t="shared" si="5"/>
        <v>0</v>
      </c>
      <c r="J22" s="63">
        <f t="shared" si="6"/>
        <v>0</v>
      </c>
      <c r="K22" s="165"/>
      <c r="L22" s="166"/>
      <c r="M22" s="82">
        <f t="shared" si="7"/>
        <v>0</v>
      </c>
      <c r="N22" s="167"/>
      <c r="O22" s="51">
        <f t="shared" si="8"/>
        <v>0</v>
      </c>
      <c r="P22" s="71">
        <f t="shared" si="9"/>
        <v>0</v>
      </c>
      <c r="Q22" s="101"/>
    </row>
    <row r="23" spans="1:17" s="14" customFormat="1" x14ac:dyDescent="0.3">
      <c r="A23" s="18"/>
      <c r="B23" s="52" t="s">
        <v>72</v>
      </c>
      <c r="C23" s="17" t="s">
        <v>36</v>
      </c>
      <c r="D23" s="17"/>
      <c r="E23" s="164"/>
      <c r="F23" s="165"/>
      <c r="G23" s="165"/>
      <c r="H23" s="165"/>
      <c r="I23" s="19">
        <f t="shared" si="5"/>
        <v>0</v>
      </c>
      <c r="J23" s="63">
        <f t="shared" si="6"/>
        <v>0</v>
      </c>
      <c r="K23" s="165"/>
      <c r="L23" s="166"/>
      <c r="M23" s="82">
        <f t="shared" si="7"/>
        <v>0</v>
      </c>
      <c r="N23" s="167"/>
      <c r="O23" s="51">
        <f t="shared" si="8"/>
        <v>0</v>
      </c>
      <c r="P23" s="71">
        <f t="shared" si="9"/>
        <v>0</v>
      </c>
      <c r="Q23" s="101"/>
    </row>
    <row r="24" spans="1:17" s="14" customFormat="1" x14ac:dyDescent="0.3">
      <c r="A24" s="18"/>
      <c r="B24" s="172" t="s">
        <v>42</v>
      </c>
      <c r="C24" s="17"/>
      <c r="D24" s="17"/>
      <c r="E24" s="18"/>
      <c r="F24" s="19"/>
      <c r="G24" s="19"/>
      <c r="H24" s="19"/>
      <c r="I24" s="19"/>
      <c r="J24" s="63"/>
      <c r="K24" s="19"/>
      <c r="L24" s="21"/>
      <c r="M24" s="82"/>
      <c r="N24" s="76"/>
      <c r="O24" s="51"/>
      <c r="P24" s="71"/>
      <c r="Q24" s="101"/>
    </row>
    <row r="25" spans="1:17" s="14" customFormat="1" x14ac:dyDescent="0.3">
      <c r="A25" s="18"/>
      <c r="B25" s="52" t="s">
        <v>43</v>
      </c>
      <c r="C25" s="17" t="s">
        <v>37</v>
      </c>
      <c r="D25" s="17">
        <v>1</v>
      </c>
      <c r="E25" s="164"/>
      <c r="F25" s="165"/>
      <c r="G25" s="165"/>
      <c r="H25" s="165"/>
      <c r="I25" s="19">
        <f t="shared" ref="I25:I28" si="10">E25+F25+G25+H25</f>
        <v>0</v>
      </c>
      <c r="J25" s="63">
        <f t="shared" ref="J25:J28" si="11">E25*$E$3+F25*$F$3+G25*$G$3+H25*$H$3</f>
        <v>0</v>
      </c>
      <c r="K25" s="165"/>
      <c r="L25" s="166"/>
      <c r="M25" s="82">
        <f t="shared" ref="M25:M28" si="12">K25*L25</f>
        <v>0</v>
      </c>
      <c r="N25" s="167"/>
      <c r="O25" s="51">
        <f t="shared" ref="O25:O28" si="13">N25</f>
        <v>0</v>
      </c>
      <c r="P25" s="71">
        <f t="shared" ref="P25:P28" si="14">O25+M25+J25</f>
        <v>0</v>
      </c>
      <c r="Q25" s="101"/>
    </row>
    <row r="26" spans="1:17" s="14" customFormat="1" x14ac:dyDescent="0.3">
      <c r="A26" s="18"/>
      <c r="B26" s="52" t="s">
        <v>35</v>
      </c>
      <c r="C26" s="17" t="s">
        <v>37</v>
      </c>
      <c r="D26" s="17">
        <v>1</v>
      </c>
      <c r="E26" s="164"/>
      <c r="F26" s="165"/>
      <c r="G26" s="165"/>
      <c r="H26" s="165"/>
      <c r="I26" s="19">
        <f t="shared" si="10"/>
        <v>0</v>
      </c>
      <c r="J26" s="63">
        <f t="shared" si="11"/>
        <v>0</v>
      </c>
      <c r="K26" s="165"/>
      <c r="L26" s="166"/>
      <c r="M26" s="82">
        <f t="shared" si="12"/>
        <v>0</v>
      </c>
      <c r="N26" s="167"/>
      <c r="O26" s="51">
        <f t="shared" si="13"/>
        <v>0</v>
      </c>
      <c r="P26" s="71">
        <f t="shared" si="14"/>
        <v>0</v>
      </c>
      <c r="Q26" s="101"/>
    </row>
    <row r="27" spans="1:17" s="14" customFormat="1" x14ac:dyDescent="0.3">
      <c r="A27" s="18"/>
      <c r="B27" s="52" t="s">
        <v>41</v>
      </c>
      <c r="C27" s="17" t="s">
        <v>37</v>
      </c>
      <c r="D27" s="17">
        <v>1</v>
      </c>
      <c r="E27" s="164"/>
      <c r="F27" s="165"/>
      <c r="G27" s="165"/>
      <c r="H27" s="165"/>
      <c r="I27" s="19">
        <f t="shared" si="10"/>
        <v>0</v>
      </c>
      <c r="J27" s="63">
        <f t="shared" si="11"/>
        <v>0</v>
      </c>
      <c r="K27" s="165"/>
      <c r="L27" s="166"/>
      <c r="M27" s="82">
        <f t="shared" si="12"/>
        <v>0</v>
      </c>
      <c r="N27" s="167"/>
      <c r="O27" s="51">
        <f t="shared" si="13"/>
        <v>0</v>
      </c>
      <c r="P27" s="71">
        <f t="shared" si="14"/>
        <v>0</v>
      </c>
      <c r="Q27" s="101"/>
    </row>
    <row r="28" spans="1:17" s="14" customFormat="1" x14ac:dyDescent="0.3">
      <c r="A28" s="18"/>
      <c r="B28" s="52" t="s">
        <v>72</v>
      </c>
      <c r="C28" s="17" t="s">
        <v>36</v>
      </c>
      <c r="D28" s="17"/>
      <c r="E28" s="164"/>
      <c r="F28" s="165"/>
      <c r="G28" s="165"/>
      <c r="H28" s="165"/>
      <c r="I28" s="19">
        <f t="shared" si="10"/>
        <v>0</v>
      </c>
      <c r="J28" s="63">
        <f t="shared" si="11"/>
        <v>0</v>
      </c>
      <c r="K28" s="165"/>
      <c r="L28" s="166"/>
      <c r="M28" s="82">
        <f t="shared" si="12"/>
        <v>0</v>
      </c>
      <c r="N28" s="167"/>
      <c r="O28" s="51">
        <f t="shared" si="13"/>
        <v>0</v>
      </c>
      <c r="P28" s="71">
        <f t="shared" si="14"/>
        <v>0</v>
      </c>
      <c r="Q28" s="101"/>
    </row>
    <row r="29" spans="1:17" s="14" customFormat="1" x14ac:dyDescent="0.3">
      <c r="A29" s="18"/>
      <c r="B29" s="172" t="s">
        <v>55</v>
      </c>
      <c r="C29" s="17"/>
      <c r="D29" s="17"/>
      <c r="E29" s="18"/>
      <c r="F29" s="19"/>
      <c r="G29" s="19"/>
      <c r="H29" s="19"/>
      <c r="I29" s="19"/>
      <c r="J29" s="63"/>
      <c r="K29" s="19"/>
      <c r="L29" s="21"/>
      <c r="M29" s="82"/>
      <c r="N29" s="76"/>
      <c r="O29" s="51"/>
      <c r="P29" s="71"/>
      <c r="Q29" s="101"/>
    </row>
    <row r="30" spans="1:17" s="14" customFormat="1" x14ac:dyDescent="0.3">
      <c r="A30" s="18"/>
      <c r="B30" s="52" t="s">
        <v>44</v>
      </c>
      <c r="C30" s="17" t="s">
        <v>37</v>
      </c>
      <c r="D30" s="17">
        <v>1</v>
      </c>
      <c r="E30" s="164"/>
      <c r="F30" s="165"/>
      <c r="G30" s="165"/>
      <c r="H30" s="165"/>
      <c r="I30" s="19">
        <f t="shared" ref="I30:I35" si="15">E30+F30+G30+H30</f>
        <v>0</v>
      </c>
      <c r="J30" s="63">
        <f t="shared" ref="J30:J35" si="16">E30*$E$3+F30*$F$3+G30*$G$3+H30*$H$3</f>
        <v>0</v>
      </c>
      <c r="K30" s="165"/>
      <c r="L30" s="166"/>
      <c r="M30" s="82">
        <f t="shared" ref="M30:M35" si="17">K30*L30</f>
        <v>0</v>
      </c>
      <c r="N30" s="167"/>
      <c r="O30" s="51">
        <f t="shared" ref="O30:O35" si="18">N30</f>
        <v>0</v>
      </c>
      <c r="P30" s="71">
        <f t="shared" ref="P30:P35" si="19">O30+M30+J30</f>
        <v>0</v>
      </c>
      <c r="Q30" s="101"/>
    </row>
    <row r="31" spans="1:17" s="14" customFormat="1" x14ac:dyDescent="0.3">
      <c r="A31" s="18"/>
      <c r="B31" s="52" t="s">
        <v>45</v>
      </c>
      <c r="C31" s="17" t="s">
        <v>37</v>
      </c>
      <c r="D31" s="17">
        <v>1</v>
      </c>
      <c r="E31" s="164"/>
      <c r="F31" s="165"/>
      <c r="G31" s="165"/>
      <c r="H31" s="165"/>
      <c r="I31" s="19">
        <f t="shared" si="15"/>
        <v>0</v>
      </c>
      <c r="J31" s="63">
        <f t="shared" si="16"/>
        <v>0</v>
      </c>
      <c r="K31" s="165"/>
      <c r="L31" s="166"/>
      <c r="M31" s="82">
        <f t="shared" si="17"/>
        <v>0</v>
      </c>
      <c r="N31" s="167"/>
      <c r="O31" s="51">
        <f t="shared" si="18"/>
        <v>0</v>
      </c>
      <c r="P31" s="71">
        <f t="shared" si="19"/>
        <v>0</v>
      </c>
      <c r="Q31" s="101"/>
    </row>
    <row r="32" spans="1:17" s="14" customFormat="1" x14ac:dyDescent="0.3">
      <c r="A32" s="18"/>
      <c r="B32" s="52" t="s">
        <v>46</v>
      </c>
      <c r="C32" s="17" t="s">
        <v>37</v>
      </c>
      <c r="D32" s="17">
        <v>1</v>
      </c>
      <c r="E32" s="164"/>
      <c r="F32" s="165"/>
      <c r="G32" s="165"/>
      <c r="H32" s="165"/>
      <c r="I32" s="19">
        <f t="shared" si="15"/>
        <v>0</v>
      </c>
      <c r="J32" s="63">
        <f t="shared" si="16"/>
        <v>0</v>
      </c>
      <c r="K32" s="165"/>
      <c r="L32" s="166"/>
      <c r="M32" s="82">
        <f t="shared" si="17"/>
        <v>0</v>
      </c>
      <c r="N32" s="167"/>
      <c r="O32" s="51">
        <f t="shared" si="18"/>
        <v>0</v>
      </c>
      <c r="P32" s="71">
        <f t="shared" si="19"/>
        <v>0</v>
      </c>
      <c r="Q32" s="101"/>
    </row>
    <row r="33" spans="1:17" s="14" customFormat="1" x14ac:dyDescent="0.3">
      <c r="A33" s="18"/>
      <c r="B33" s="52" t="s">
        <v>47</v>
      </c>
      <c r="C33" s="17" t="s">
        <v>37</v>
      </c>
      <c r="D33" s="17">
        <v>1</v>
      </c>
      <c r="E33" s="164"/>
      <c r="F33" s="165"/>
      <c r="G33" s="165"/>
      <c r="H33" s="165"/>
      <c r="I33" s="19">
        <f t="shared" si="15"/>
        <v>0</v>
      </c>
      <c r="J33" s="63">
        <f t="shared" si="16"/>
        <v>0</v>
      </c>
      <c r="K33" s="165"/>
      <c r="L33" s="166"/>
      <c r="M33" s="82">
        <f t="shared" si="17"/>
        <v>0</v>
      </c>
      <c r="N33" s="167"/>
      <c r="O33" s="51">
        <f t="shared" si="18"/>
        <v>0</v>
      </c>
      <c r="P33" s="71">
        <f t="shared" si="19"/>
        <v>0</v>
      </c>
      <c r="Q33" s="101"/>
    </row>
    <row r="34" spans="1:17" s="14" customFormat="1" x14ac:dyDescent="0.3">
      <c r="A34" s="18"/>
      <c r="B34" s="52" t="s">
        <v>52</v>
      </c>
      <c r="C34" s="17" t="s">
        <v>37</v>
      </c>
      <c r="D34" s="17">
        <v>1</v>
      </c>
      <c r="E34" s="164"/>
      <c r="F34" s="165"/>
      <c r="G34" s="165"/>
      <c r="H34" s="165"/>
      <c r="I34" s="19">
        <f t="shared" si="15"/>
        <v>0</v>
      </c>
      <c r="J34" s="63">
        <f t="shared" si="16"/>
        <v>0</v>
      </c>
      <c r="K34" s="165"/>
      <c r="L34" s="166"/>
      <c r="M34" s="82">
        <f t="shared" si="17"/>
        <v>0</v>
      </c>
      <c r="N34" s="167"/>
      <c r="O34" s="51">
        <f t="shared" si="18"/>
        <v>0</v>
      </c>
      <c r="P34" s="71">
        <f t="shared" si="19"/>
        <v>0</v>
      </c>
      <c r="Q34" s="101"/>
    </row>
    <row r="35" spans="1:17" s="14" customFormat="1" x14ac:dyDescent="0.3">
      <c r="A35" s="18"/>
      <c r="B35" s="52" t="s">
        <v>72</v>
      </c>
      <c r="C35" s="17" t="s">
        <v>22</v>
      </c>
      <c r="D35" s="17">
        <v>1</v>
      </c>
      <c r="E35" s="164"/>
      <c r="F35" s="165"/>
      <c r="G35" s="165"/>
      <c r="H35" s="165"/>
      <c r="I35" s="19">
        <f t="shared" si="15"/>
        <v>0</v>
      </c>
      <c r="J35" s="63">
        <f t="shared" si="16"/>
        <v>0</v>
      </c>
      <c r="K35" s="165"/>
      <c r="L35" s="166"/>
      <c r="M35" s="82">
        <f t="shared" si="17"/>
        <v>0</v>
      </c>
      <c r="N35" s="167"/>
      <c r="O35" s="51">
        <f t="shared" si="18"/>
        <v>0</v>
      </c>
      <c r="P35" s="71">
        <f t="shared" si="19"/>
        <v>0</v>
      </c>
      <c r="Q35" s="101"/>
    </row>
    <row r="36" spans="1:17" s="14" customFormat="1" x14ac:dyDescent="0.3">
      <c r="A36" s="18"/>
      <c r="B36" s="162" t="s">
        <v>49</v>
      </c>
      <c r="C36" s="17"/>
      <c r="D36" s="17"/>
      <c r="E36" s="18"/>
      <c r="F36" s="19"/>
      <c r="G36" s="19"/>
      <c r="H36" s="19"/>
      <c r="I36" s="19"/>
      <c r="J36" s="63"/>
      <c r="K36" s="19"/>
      <c r="L36" s="21"/>
      <c r="M36" s="82"/>
      <c r="N36" s="76"/>
      <c r="O36" s="51"/>
      <c r="P36" s="71"/>
      <c r="Q36" s="101"/>
    </row>
    <row r="37" spans="1:17" s="14" customFormat="1" x14ac:dyDescent="0.3">
      <c r="A37" s="18"/>
      <c r="B37" s="172" t="s">
        <v>50</v>
      </c>
      <c r="C37" s="17"/>
      <c r="D37" s="17"/>
      <c r="E37" s="18"/>
      <c r="F37" s="19"/>
      <c r="G37" s="19"/>
      <c r="H37" s="19"/>
      <c r="I37" s="19"/>
      <c r="J37" s="63"/>
      <c r="K37" s="19"/>
      <c r="L37" s="21"/>
      <c r="M37" s="82"/>
      <c r="N37" s="76"/>
      <c r="O37" s="51"/>
      <c r="P37" s="71"/>
      <c r="Q37" s="101"/>
    </row>
    <row r="38" spans="1:17" s="14" customFormat="1" x14ac:dyDescent="0.3">
      <c r="A38" s="18"/>
      <c r="B38" s="52" t="s">
        <v>51</v>
      </c>
      <c r="C38" s="17" t="s">
        <v>37</v>
      </c>
      <c r="D38" s="17">
        <v>1</v>
      </c>
      <c r="E38" s="164"/>
      <c r="F38" s="165"/>
      <c r="G38" s="165"/>
      <c r="H38" s="165"/>
      <c r="I38" s="19">
        <f t="shared" ref="I38:I42" si="20">E38+F38+G38+H38</f>
        <v>0</v>
      </c>
      <c r="J38" s="63">
        <f t="shared" ref="J38:J42" si="21">E38*$E$3+F38*$F$3+G38*$G$3+H38*$H$3</f>
        <v>0</v>
      </c>
      <c r="K38" s="165"/>
      <c r="L38" s="166"/>
      <c r="M38" s="82">
        <f t="shared" ref="M38:M42" si="22">K38*L38</f>
        <v>0</v>
      </c>
      <c r="N38" s="167"/>
      <c r="O38" s="51">
        <f t="shared" ref="O38:O42" si="23">N38</f>
        <v>0</v>
      </c>
      <c r="P38" s="71">
        <f t="shared" ref="P38:P42" si="24">O38+M38+J38</f>
        <v>0</v>
      </c>
      <c r="Q38" s="101"/>
    </row>
    <row r="39" spans="1:17" s="14" customFormat="1" x14ac:dyDescent="0.3">
      <c r="A39" s="18"/>
      <c r="B39" s="52" t="s">
        <v>35</v>
      </c>
      <c r="C39" s="17" t="s">
        <v>37</v>
      </c>
      <c r="D39" s="17">
        <v>1</v>
      </c>
      <c r="E39" s="164"/>
      <c r="F39" s="165"/>
      <c r="G39" s="165"/>
      <c r="H39" s="165"/>
      <c r="I39" s="19">
        <f t="shared" si="20"/>
        <v>0</v>
      </c>
      <c r="J39" s="63">
        <f t="shared" si="21"/>
        <v>0</v>
      </c>
      <c r="K39" s="165"/>
      <c r="L39" s="166"/>
      <c r="M39" s="82">
        <f t="shared" si="22"/>
        <v>0</v>
      </c>
      <c r="N39" s="167"/>
      <c r="O39" s="51">
        <f t="shared" si="23"/>
        <v>0</v>
      </c>
      <c r="P39" s="71">
        <f t="shared" si="24"/>
        <v>0</v>
      </c>
      <c r="Q39" s="101"/>
    </row>
    <row r="40" spans="1:17" s="14" customFormat="1" x14ac:dyDescent="0.3">
      <c r="A40" s="18"/>
      <c r="B40" s="52" t="s">
        <v>41</v>
      </c>
      <c r="C40" s="17" t="s">
        <v>37</v>
      </c>
      <c r="D40" s="17">
        <v>1</v>
      </c>
      <c r="E40" s="164"/>
      <c r="F40" s="165"/>
      <c r="G40" s="165"/>
      <c r="H40" s="165"/>
      <c r="I40" s="19">
        <f t="shared" si="20"/>
        <v>0</v>
      </c>
      <c r="J40" s="63">
        <f t="shared" si="21"/>
        <v>0</v>
      </c>
      <c r="K40" s="165"/>
      <c r="L40" s="166"/>
      <c r="M40" s="82">
        <f t="shared" si="22"/>
        <v>0</v>
      </c>
      <c r="N40" s="167"/>
      <c r="O40" s="51">
        <f t="shared" si="23"/>
        <v>0</v>
      </c>
      <c r="P40" s="71">
        <f t="shared" si="24"/>
        <v>0</v>
      </c>
      <c r="Q40" s="101"/>
    </row>
    <row r="41" spans="1:17" s="14" customFormat="1" x14ac:dyDescent="0.3">
      <c r="A41" s="18"/>
      <c r="B41" s="52" t="s">
        <v>73</v>
      </c>
      <c r="C41" s="17" t="s">
        <v>22</v>
      </c>
      <c r="D41" s="17">
        <v>1</v>
      </c>
      <c r="E41" s="164"/>
      <c r="F41" s="165"/>
      <c r="G41" s="165"/>
      <c r="H41" s="165"/>
      <c r="I41" s="19">
        <f t="shared" ref="I41" si="25">E41+F41+G41+H41</f>
        <v>0</v>
      </c>
      <c r="J41" s="63">
        <f t="shared" ref="J41" si="26">E41*$E$3+F41*$F$3+G41*$G$3+H41*$H$3</f>
        <v>0</v>
      </c>
      <c r="K41" s="165"/>
      <c r="L41" s="166"/>
      <c r="M41" s="82">
        <f t="shared" si="22"/>
        <v>0</v>
      </c>
      <c r="N41" s="167"/>
      <c r="O41" s="51">
        <f t="shared" si="23"/>
        <v>0</v>
      </c>
      <c r="P41" s="71">
        <f t="shared" ref="P41" si="27">O41+M41+J41</f>
        <v>0</v>
      </c>
      <c r="Q41" s="101"/>
    </row>
    <row r="42" spans="1:17" s="14" customFormat="1" x14ac:dyDescent="0.3">
      <c r="A42" s="18"/>
      <c r="B42" s="52" t="s">
        <v>71</v>
      </c>
      <c r="C42" s="17" t="s">
        <v>36</v>
      </c>
      <c r="D42" s="17"/>
      <c r="E42" s="164"/>
      <c r="F42" s="165"/>
      <c r="G42" s="165"/>
      <c r="H42" s="165"/>
      <c r="I42" s="19">
        <f t="shared" si="20"/>
        <v>0</v>
      </c>
      <c r="J42" s="63">
        <f t="shared" si="21"/>
        <v>0</v>
      </c>
      <c r="K42" s="165"/>
      <c r="L42" s="166"/>
      <c r="M42" s="82">
        <f t="shared" si="22"/>
        <v>0</v>
      </c>
      <c r="N42" s="167"/>
      <c r="O42" s="51">
        <f t="shared" si="23"/>
        <v>0</v>
      </c>
      <c r="P42" s="71">
        <f t="shared" si="24"/>
        <v>0</v>
      </c>
      <c r="Q42" s="101"/>
    </row>
    <row r="43" spans="1:17" s="14" customFormat="1" x14ac:dyDescent="0.3">
      <c r="A43" s="18"/>
      <c r="B43" s="172" t="s">
        <v>53</v>
      </c>
      <c r="C43" s="17"/>
      <c r="D43" s="17"/>
      <c r="E43" s="18"/>
      <c r="F43" s="19"/>
      <c r="G43" s="19"/>
      <c r="H43" s="19"/>
      <c r="I43" s="19"/>
      <c r="J43" s="63"/>
      <c r="K43" s="19"/>
      <c r="L43" s="21"/>
      <c r="M43" s="82"/>
      <c r="N43" s="76"/>
      <c r="O43" s="51"/>
      <c r="P43" s="71"/>
      <c r="Q43" s="101"/>
    </row>
    <row r="44" spans="1:17" s="14" customFormat="1" x14ac:dyDescent="0.3">
      <c r="A44" s="18"/>
      <c r="B44" s="52" t="s">
        <v>65</v>
      </c>
      <c r="C44" s="17" t="s">
        <v>37</v>
      </c>
      <c r="D44" s="17">
        <v>1</v>
      </c>
      <c r="E44" s="164"/>
      <c r="F44" s="165"/>
      <c r="G44" s="165"/>
      <c r="H44" s="165"/>
      <c r="I44" s="19">
        <f t="shared" ref="I44:I48" si="28">E44+F44+G44+H44</f>
        <v>0</v>
      </c>
      <c r="J44" s="63">
        <f t="shared" ref="J44:J48" si="29">E44*$E$3+F44*$F$3+G44*$G$3+H44*$H$3</f>
        <v>0</v>
      </c>
      <c r="K44" s="165"/>
      <c r="L44" s="166"/>
      <c r="M44" s="82">
        <f t="shared" ref="M44:M48" si="30">K44*L44</f>
        <v>0</v>
      </c>
      <c r="N44" s="167"/>
      <c r="O44" s="51">
        <f t="shared" ref="O44:O48" si="31">N44</f>
        <v>0</v>
      </c>
      <c r="P44" s="71">
        <f t="shared" ref="P44:P48" si="32">O44+M44+J44</f>
        <v>0</v>
      </c>
      <c r="Q44" s="101"/>
    </row>
    <row r="45" spans="1:17" s="14" customFormat="1" x14ac:dyDescent="0.3">
      <c r="A45" s="18"/>
      <c r="B45" s="52" t="s">
        <v>54</v>
      </c>
      <c r="C45" s="17" t="s">
        <v>37</v>
      </c>
      <c r="D45" s="17">
        <v>1</v>
      </c>
      <c r="E45" s="164"/>
      <c r="F45" s="165"/>
      <c r="G45" s="165"/>
      <c r="H45" s="165"/>
      <c r="I45" s="19">
        <f t="shared" si="28"/>
        <v>0</v>
      </c>
      <c r="J45" s="63">
        <f t="shared" si="29"/>
        <v>0</v>
      </c>
      <c r="K45" s="165"/>
      <c r="L45" s="166"/>
      <c r="M45" s="82">
        <f t="shared" si="30"/>
        <v>0</v>
      </c>
      <c r="N45" s="167"/>
      <c r="O45" s="51">
        <f t="shared" si="31"/>
        <v>0</v>
      </c>
      <c r="P45" s="71">
        <f t="shared" si="32"/>
        <v>0</v>
      </c>
      <c r="Q45" s="101"/>
    </row>
    <row r="46" spans="1:17" s="14" customFormat="1" x14ac:dyDescent="0.3">
      <c r="A46" s="18"/>
      <c r="B46" s="52" t="s">
        <v>35</v>
      </c>
      <c r="C46" s="17" t="s">
        <v>37</v>
      </c>
      <c r="D46" s="17">
        <v>1</v>
      </c>
      <c r="E46" s="164"/>
      <c r="F46" s="165"/>
      <c r="G46" s="165"/>
      <c r="H46" s="165"/>
      <c r="I46" s="19">
        <f t="shared" si="28"/>
        <v>0</v>
      </c>
      <c r="J46" s="63">
        <f t="shared" si="29"/>
        <v>0</v>
      </c>
      <c r="K46" s="165"/>
      <c r="L46" s="166"/>
      <c r="M46" s="82">
        <f t="shared" si="30"/>
        <v>0</v>
      </c>
      <c r="N46" s="167"/>
      <c r="O46" s="51">
        <f t="shared" si="31"/>
        <v>0</v>
      </c>
      <c r="P46" s="71">
        <f t="shared" si="32"/>
        <v>0</v>
      </c>
      <c r="Q46" s="101"/>
    </row>
    <row r="47" spans="1:17" s="14" customFormat="1" x14ac:dyDescent="0.3">
      <c r="A47" s="18"/>
      <c r="B47" s="52" t="s">
        <v>41</v>
      </c>
      <c r="C47" s="17" t="s">
        <v>37</v>
      </c>
      <c r="D47" s="17">
        <v>1</v>
      </c>
      <c r="E47" s="164"/>
      <c r="F47" s="165"/>
      <c r="G47" s="165"/>
      <c r="H47" s="165"/>
      <c r="I47" s="19">
        <f t="shared" si="28"/>
        <v>0</v>
      </c>
      <c r="J47" s="63">
        <f t="shared" si="29"/>
        <v>0</v>
      </c>
      <c r="K47" s="165"/>
      <c r="L47" s="166"/>
      <c r="M47" s="82">
        <f t="shared" si="30"/>
        <v>0</v>
      </c>
      <c r="N47" s="167"/>
      <c r="O47" s="51">
        <f t="shared" si="31"/>
        <v>0</v>
      </c>
      <c r="P47" s="71">
        <f t="shared" si="32"/>
        <v>0</v>
      </c>
      <c r="Q47" s="101"/>
    </row>
    <row r="48" spans="1:17" s="14" customFormat="1" x14ac:dyDescent="0.3">
      <c r="A48" s="18"/>
      <c r="B48" s="52" t="s">
        <v>72</v>
      </c>
      <c r="C48" s="17" t="s">
        <v>22</v>
      </c>
      <c r="D48" s="17">
        <v>1</v>
      </c>
      <c r="E48" s="164"/>
      <c r="F48" s="165"/>
      <c r="G48" s="165"/>
      <c r="H48" s="165"/>
      <c r="I48" s="19">
        <f t="shared" si="28"/>
        <v>0</v>
      </c>
      <c r="J48" s="63">
        <f t="shared" si="29"/>
        <v>0</v>
      </c>
      <c r="K48" s="165"/>
      <c r="L48" s="166"/>
      <c r="M48" s="82">
        <f t="shared" si="30"/>
        <v>0</v>
      </c>
      <c r="N48" s="167"/>
      <c r="O48" s="51">
        <f t="shared" si="31"/>
        <v>0</v>
      </c>
      <c r="P48" s="71">
        <f t="shared" si="32"/>
        <v>0</v>
      </c>
      <c r="Q48" s="101"/>
    </row>
    <row r="49" spans="1:17" s="14" customFormat="1" x14ac:dyDescent="0.3">
      <c r="A49" s="18"/>
      <c r="B49" s="172" t="s">
        <v>56</v>
      </c>
      <c r="C49" s="17"/>
      <c r="D49" s="17"/>
      <c r="E49" s="18"/>
      <c r="F49" s="19"/>
      <c r="G49" s="19"/>
      <c r="H49" s="19"/>
      <c r="I49" s="19"/>
      <c r="J49" s="63"/>
      <c r="K49" s="19"/>
      <c r="L49" s="21"/>
      <c r="M49" s="82"/>
      <c r="N49" s="76"/>
      <c r="O49" s="51"/>
      <c r="P49" s="71"/>
      <c r="Q49" s="101"/>
    </row>
    <row r="50" spans="1:17" s="169" customFormat="1" x14ac:dyDescent="0.3">
      <c r="A50" s="18"/>
      <c r="B50" s="52" t="s">
        <v>44</v>
      </c>
      <c r="C50" s="17" t="s">
        <v>37</v>
      </c>
      <c r="D50" s="17">
        <v>1</v>
      </c>
      <c r="E50" s="164"/>
      <c r="F50" s="165"/>
      <c r="G50" s="165"/>
      <c r="H50" s="165"/>
      <c r="I50" s="19">
        <f t="shared" ref="I50:I55" si="33">E50+F50+G50+H50</f>
        <v>0</v>
      </c>
      <c r="J50" s="63">
        <f t="shared" ref="J50:J55" si="34">E50*$E$3+F50*$F$3+G50*$G$3+H50*$H$3</f>
        <v>0</v>
      </c>
      <c r="K50" s="165"/>
      <c r="L50" s="166"/>
      <c r="M50" s="82">
        <f t="shared" ref="M50:M60" si="35">K50*L50</f>
        <v>0</v>
      </c>
      <c r="N50" s="167"/>
      <c r="O50" s="51">
        <f t="shared" ref="O50:O60" si="36">N50</f>
        <v>0</v>
      </c>
      <c r="P50" s="71">
        <f t="shared" ref="P50:P60" si="37">O50+M50+J50</f>
        <v>0</v>
      </c>
      <c r="Q50" s="168"/>
    </row>
    <row r="51" spans="1:17" s="14" customFormat="1" x14ac:dyDescent="0.3">
      <c r="A51" s="18"/>
      <c r="B51" s="52" t="s">
        <v>45</v>
      </c>
      <c r="C51" s="17" t="s">
        <v>37</v>
      </c>
      <c r="D51" s="17">
        <v>1</v>
      </c>
      <c r="E51" s="164"/>
      <c r="F51" s="165"/>
      <c r="G51" s="165"/>
      <c r="H51" s="165"/>
      <c r="I51" s="19">
        <f t="shared" si="33"/>
        <v>0</v>
      </c>
      <c r="J51" s="63">
        <f t="shared" si="34"/>
        <v>0</v>
      </c>
      <c r="K51" s="165"/>
      <c r="L51" s="166"/>
      <c r="M51" s="82">
        <f t="shared" si="35"/>
        <v>0</v>
      </c>
      <c r="N51" s="167"/>
      <c r="O51" s="51">
        <f t="shared" si="36"/>
        <v>0</v>
      </c>
      <c r="P51" s="71">
        <f t="shared" si="37"/>
        <v>0</v>
      </c>
      <c r="Q51" s="101"/>
    </row>
    <row r="52" spans="1:17" s="14" customFormat="1" x14ac:dyDescent="0.3">
      <c r="A52" s="18"/>
      <c r="B52" s="52" t="s">
        <v>46</v>
      </c>
      <c r="C52" s="17" t="s">
        <v>37</v>
      </c>
      <c r="D52" s="17">
        <v>1</v>
      </c>
      <c r="E52" s="164"/>
      <c r="F52" s="165"/>
      <c r="G52" s="165"/>
      <c r="H52" s="165"/>
      <c r="I52" s="19">
        <f t="shared" si="33"/>
        <v>0</v>
      </c>
      <c r="J52" s="63">
        <f t="shared" si="34"/>
        <v>0</v>
      </c>
      <c r="K52" s="165"/>
      <c r="L52" s="166"/>
      <c r="M52" s="82">
        <f t="shared" si="35"/>
        <v>0</v>
      </c>
      <c r="N52" s="167"/>
      <c r="O52" s="51">
        <f t="shared" si="36"/>
        <v>0</v>
      </c>
      <c r="P52" s="71">
        <f t="shared" si="37"/>
        <v>0</v>
      </c>
      <c r="Q52" s="101"/>
    </row>
    <row r="53" spans="1:17" s="14" customFormat="1" x14ac:dyDescent="0.3">
      <c r="A53" s="18"/>
      <c r="B53" s="52" t="s">
        <v>64</v>
      </c>
      <c r="C53" s="17" t="s">
        <v>37</v>
      </c>
      <c r="D53" s="17">
        <v>2</v>
      </c>
      <c r="E53" s="164"/>
      <c r="F53" s="165"/>
      <c r="G53" s="165"/>
      <c r="H53" s="165"/>
      <c r="I53" s="19">
        <f t="shared" si="33"/>
        <v>0</v>
      </c>
      <c r="J53" s="63">
        <f t="shared" si="34"/>
        <v>0</v>
      </c>
      <c r="K53" s="165"/>
      <c r="L53" s="166"/>
      <c r="M53" s="82">
        <f t="shared" si="35"/>
        <v>0</v>
      </c>
      <c r="N53" s="167"/>
      <c r="O53" s="51">
        <f t="shared" si="36"/>
        <v>0</v>
      </c>
      <c r="P53" s="71">
        <f t="shared" si="37"/>
        <v>0</v>
      </c>
      <c r="Q53" s="101"/>
    </row>
    <row r="54" spans="1:17" s="14" customFormat="1" x14ac:dyDescent="0.3">
      <c r="A54" s="18"/>
      <c r="B54" s="52" t="s">
        <v>52</v>
      </c>
      <c r="C54" s="17" t="s">
        <v>37</v>
      </c>
      <c r="D54" s="17">
        <v>1</v>
      </c>
      <c r="E54" s="164"/>
      <c r="F54" s="165"/>
      <c r="G54" s="165"/>
      <c r="H54" s="165"/>
      <c r="I54" s="19">
        <f t="shared" si="33"/>
        <v>0</v>
      </c>
      <c r="J54" s="63">
        <f t="shared" si="34"/>
        <v>0</v>
      </c>
      <c r="K54" s="165"/>
      <c r="L54" s="166"/>
      <c r="M54" s="82">
        <f t="shared" si="35"/>
        <v>0</v>
      </c>
      <c r="N54" s="167"/>
      <c r="O54" s="51">
        <f t="shared" si="36"/>
        <v>0</v>
      </c>
      <c r="P54" s="71">
        <f t="shared" si="37"/>
        <v>0</v>
      </c>
      <c r="Q54" s="101"/>
    </row>
    <row r="55" spans="1:17" s="23" customFormat="1" x14ac:dyDescent="0.3">
      <c r="A55" s="18"/>
      <c r="B55" s="52" t="s">
        <v>72</v>
      </c>
      <c r="C55" s="17" t="s">
        <v>22</v>
      </c>
      <c r="D55" s="17">
        <v>1</v>
      </c>
      <c r="E55" s="164"/>
      <c r="F55" s="165"/>
      <c r="G55" s="165"/>
      <c r="H55" s="165"/>
      <c r="I55" s="19">
        <f t="shared" si="33"/>
        <v>0</v>
      </c>
      <c r="J55" s="63">
        <f t="shared" si="34"/>
        <v>0</v>
      </c>
      <c r="K55" s="165"/>
      <c r="L55" s="166"/>
      <c r="M55" s="82">
        <f t="shared" si="35"/>
        <v>0</v>
      </c>
      <c r="N55" s="167"/>
      <c r="O55" s="51">
        <f t="shared" si="36"/>
        <v>0</v>
      </c>
      <c r="P55" s="71">
        <f t="shared" si="37"/>
        <v>0</v>
      </c>
      <c r="Q55" s="102"/>
    </row>
    <row r="56" spans="1:17" s="23" customFormat="1" x14ac:dyDescent="0.3">
      <c r="A56" s="18"/>
      <c r="B56" s="172" t="s">
        <v>85</v>
      </c>
      <c r="C56" s="17"/>
      <c r="D56" s="17"/>
      <c r="E56" s="18"/>
      <c r="F56" s="19"/>
      <c r="G56" s="19"/>
      <c r="H56" s="19"/>
      <c r="I56" s="19"/>
      <c r="J56" s="63"/>
      <c r="K56" s="19"/>
      <c r="L56" s="21"/>
      <c r="M56" s="82"/>
      <c r="N56" s="76"/>
      <c r="O56" s="51"/>
      <c r="P56" s="71"/>
      <c r="Q56" s="102"/>
    </row>
    <row r="57" spans="1:17" s="23" customFormat="1" x14ac:dyDescent="0.3">
      <c r="A57" s="18"/>
      <c r="B57" s="52" t="s">
        <v>75</v>
      </c>
      <c r="C57" s="17" t="s">
        <v>37</v>
      </c>
      <c r="D57" s="17">
        <v>1</v>
      </c>
      <c r="E57" s="164"/>
      <c r="F57" s="165"/>
      <c r="G57" s="165"/>
      <c r="H57" s="165"/>
      <c r="I57" s="19">
        <f t="shared" ref="I57" si="38">E57+F57+G57+H57</f>
        <v>0</v>
      </c>
      <c r="J57" s="63">
        <f t="shared" ref="J57" si="39">E57*$E$3+F57*$F$3+G57*$G$3+H57*$H$3</f>
        <v>0</v>
      </c>
      <c r="K57" s="165"/>
      <c r="L57" s="166"/>
      <c r="M57" s="82">
        <f t="shared" si="35"/>
        <v>0</v>
      </c>
      <c r="N57" s="167"/>
      <c r="O57" s="51">
        <f t="shared" si="36"/>
        <v>0</v>
      </c>
      <c r="P57" s="71">
        <f t="shared" si="37"/>
        <v>0</v>
      </c>
      <c r="Q57" s="102"/>
    </row>
    <row r="58" spans="1:17" s="23" customFormat="1" x14ac:dyDescent="0.3">
      <c r="A58" s="18"/>
      <c r="B58" s="52" t="s">
        <v>76</v>
      </c>
      <c r="C58" s="17" t="s">
        <v>37</v>
      </c>
      <c r="D58" s="17">
        <v>1</v>
      </c>
      <c r="E58" s="164"/>
      <c r="F58" s="165"/>
      <c r="G58" s="165"/>
      <c r="H58" s="165"/>
      <c r="I58" s="19">
        <f t="shared" ref="I58:I60" si="40">E58+F58+G58+H58</f>
        <v>0</v>
      </c>
      <c r="J58" s="63">
        <f t="shared" ref="J58:J60" si="41">E58*$E$3+F58*$F$3+G58*$G$3+H58*$H$3</f>
        <v>0</v>
      </c>
      <c r="K58" s="165"/>
      <c r="L58" s="166"/>
      <c r="M58" s="82">
        <f t="shared" si="35"/>
        <v>0</v>
      </c>
      <c r="N58" s="167"/>
      <c r="O58" s="51">
        <f t="shared" si="36"/>
        <v>0</v>
      </c>
      <c r="P58" s="71">
        <f t="shared" si="37"/>
        <v>0</v>
      </c>
      <c r="Q58" s="102"/>
    </row>
    <row r="59" spans="1:17" s="23" customFormat="1" x14ac:dyDescent="0.3">
      <c r="A59" s="18"/>
      <c r="B59" s="52" t="s">
        <v>77</v>
      </c>
      <c r="C59" s="17" t="s">
        <v>22</v>
      </c>
      <c r="D59" s="17">
        <v>1</v>
      </c>
      <c r="E59" s="164"/>
      <c r="F59" s="165"/>
      <c r="G59" s="165"/>
      <c r="H59" s="165"/>
      <c r="I59" s="19">
        <f t="shared" si="40"/>
        <v>0</v>
      </c>
      <c r="J59" s="63">
        <f t="shared" si="41"/>
        <v>0</v>
      </c>
      <c r="K59" s="165"/>
      <c r="L59" s="166"/>
      <c r="M59" s="82">
        <f t="shared" si="35"/>
        <v>0</v>
      </c>
      <c r="N59" s="167"/>
      <c r="O59" s="51">
        <f t="shared" si="36"/>
        <v>0</v>
      </c>
      <c r="P59" s="71">
        <f t="shared" si="37"/>
        <v>0</v>
      </c>
      <c r="Q59" s="102"/>
    </row>
    <row r="60" spans="1:17" s="23" customFormat="1" x14ac:dyDescent="0.3">
      <c r="A60" s="18"/>
      <c r="B60" s="52" t="s">
        <v>82</v>
      </c>
      <c r="C60" s="17" t="s">
        <v>22</v>
      </c>
      <c r="D60" s="17">
        <v>1</v>
      </c>
      <c r="E60" s="164"/>
      <c r="F60" s="165"/>
      <c r="G60" s="165"/>
      <c r="H60" s="165"/>
      <c r="I60" s="19">
        <f t="shared" si="40"/>
        <v>0</v>
      </c>
      <c r="J60" s="63">
        <f t="shared" si="41"/>
        <v>0</v>
      </c>
      <c r="K60" s="165"/>
      <c r="L60" s="166"/>
      <c r="M60" s="82">
        <f t="shared" si="35"/>
        <v>0</v>
      </c>
      <c r="N60" s="167"/>
      <c r="O60" s="51">
        <f t="shared" si="36"/>
        <v>0</v>
      </c>
      <c r="P60" s="71">
        <f t="shared" si="37"/>
        <v>0</v>
      </c>
      <c r="Q60" s="102"/>
    </row>
    <row r="61" spans="1:17" s="14" customFormat="1" x14ac:dyDescent="0.3">
      <c r="A61" s="18"/>
      <c r="B61" s="162" t="s">
        <v>57</v>
      </c>
      <c r="C61" s="17"/>
      <c r="D61" s="17"/>
      <c r="E61" s="18"/>
      <c r="F61" s="19"/>
      <c r="G61" s="19"/>
      <c r="H61" s="19"/>
      <c r="I61" s="19"/>
      <c r="J61" s="63"/>
      <c r="K61" s="19"/>
      <c r="L61" s="21"/>
      <c r="M61" s="82"/>
      <c r="N61" s="76"/>
      <c r="O61" s="51"/>
      <c r="P61" s="71"/>
      <c r="Q61" s="101"/>
    </row>
    <row r="62" spans="1:17" s="14" customFormat="1" x14ac:dyDescent="0.3">
      <c r="A62" s="18"/>
      <c r="B62" s="52" t="s">
        <v>63</v>
      </c>
      <c r="C62" s="17" t="s">
        <v>37</v>
      </c>
      <c r="D62" s="17">
        <v>1</v>
      </c>
      <c r="E62" s="164"/>
      <c r="F62" s="165"/>
      <c r="G62" s="165"/>
      <c r="H62" s="165"/>
      <c r="I62" s="19">
        <f>E62+F62+G62+H62</f>
        <v>0</v>
      </c>
      <c r="J62" s="63">
        <f>E62*$E$3+F62*$F$3+G62*$G$3+H62*$H$3</f>
        <v>0</v>
      </c>
      <c r="K62" s="165"/>
      <c r="L62" s="166"/>
      <c r="M62" s="82">
        <f>K62*L62</f>
        <v>0</v>
      </c>
      <c r="N62" s="167"/>
      <c r="O62" s="51">
        <f>N62</f>
        <v>0</v>
      </c>
      <c r="P62" s="71">
        <f>O62+M62+J62</f>
        <v>0</v>
      </c>
      <c r="Q62" s="101"/>
    </row>
    <row r="63" spans="1:17" s="14" customFormat="1" x14ac:dyDescent="0.3">
      <c r="A63" s="18"/>
      <c r="B63" s="162" t="s">
        <v>58</v>
      </c>
      <c r="C63" s="17"/>
      <c r="D63" s="17"/>
      <c r="E63" s="18"/>
      <c r="F63" s="19"/>
      <c r="G63" s="19"/>
      <c r="H63" s="19"/>
      <c r="I63" s="19"/>
      <c r="J63" s="63"/>
      <c r="K63" s="19"/>
      <c r="L63" s="21"/>
      <c r="M63" s="82"/>
      <c r="N63" s="76"/>
      <c r="O63" s="51"/>
      <c r="P63" s="71"/>
      <c r="Q63" s="101"/>
    </row>
    <row r="64" spans="1:17" s="14" customFormat="1" x14ac:dyDescent="0.3">
      <c r="A64" s="18"/>
      <c r="B64" s="52" t="s">
        <v>59</v>
      </c>
      <c r="C64" s="17" t="s">
        <v>37</v>
      </c>
      <c r="D64" s="17">
        <v>1</v>
      </c>
      <c r="E64" s="164"/>
      <c r="F64" s="165"/>
      <c r="G64" s="165"/>
      <c r="H64" s="165"/>
      <c r="I64" s="19">
        <f t="shared" ref="I64:I69" si="42">E64+F64+G64+H64</f>
        <v>0</v>
      </c>
      <c r="J64" s="63">
        <f t="shared" ref="J64:J69" si="43">E64*$E$3+F64*$F$3+G64*$G$3+H64*$H$3</f>
        <v>0</v>
      </c>
      <c r="K64" s="165"/>
      <c r="L64" s="166"/>
      <c r="M64" s="82">
        <f t="shared" ref="M64:M69" si="44">K64*L64</f>
        <v>0</v>
      </c>
      <c r="N64" s="167"/>
      <c r="O64" s="51">
        <f t="shared" ref="O64:O69" si="45">N64</f>
        <v>0</v>
      </c>
      <c r="P64" s="71">
        <f t="shared" ref="P64:P69" si="46">O64+M64+J64</f>
        <v>0</v>
      </c>
      <c r="Q64" s="101"/>
    </row>
    <row r="65" spans="1:17" s="14" customFormat="1" x14ac:dyDescent="0.3">
      <c r="A65" s="18"/>
      <c r="B65" s="52" t="s">
        <v>60</v>
      </c>
      <c r="C65" s="17" t="s">
        <v>37</v>
      </c>
      <c r="D65" s="17">
        <v>1</v>
      </c>
      <c r="E65" s="164"/>
      <c r="F65" s="165"/>
      <c r="G65" s="165"/>
      <c r="H65" s="165"/>
      <c r="I65" s="19">
        <f t="shared" si="42"/>
        <v>0</v>
      </c>
      <c r="J65" s="63">
        <f t="shared" si="43"/>
        <v>0</v>
      </c>
      <c r="K65" s="165"/>
      <c r="L65" s="166"/>
      <c r="M65" s="82">
        <f t="shared" si="44"/>
        <v>0</v>
      </c>
      <c r="N65" s="167"/>
      <c r="O65" s="51">
        <f t="shared" si="45"/>
        <v>0</v>
      </c>
      <c r="P65" s="71">
        <f t="shared" si="46"/>
        <v>0</v>
      </c>
      <c r="Q65" s="101"/>
    </row>
    <row r="66" spans="1:17" s="14" customFormat="1" x14ac:dyDescent="0.3">
      <c r="A66" s="18"/>
      <c r="B66" s="52" t="s">
        <v>62</v>
      </c>
      <c r="C66" s="17" t="s">
        <v>36</v>
      </c>
      <c r="D66" s="17"/>
      <c r="E66" s="164"/>
      <c r="F66" s="165"/>
      <c r="G66" s="165"/>
      <c r="H66" s="165"/>
      <c r="I66" s="19">
        <f t="shared" si="42"/>
        <v>0</v>
      </c>
      <c r="J66" s="63">
        <f t="shared" si="43"/>
        <v>0</v>
      </c>
      <c r="K66" s="165"/>
      <c r="L66" s="166"/>
      <c r="M66" s="82">
        <f t="shared" si="44"/>
        <v>0</v>
      </c>
      <c r="N66" s="167"/>
      <c r="O66" s="51">
        <f t="shared" si="45"/>
        <v>0</v>
      </c>
      <c r="P66" s="71">
        <f t="shared" si="46"/>
        <v>0</v>
      </c>
      <c r="Q66" s="101"/>
    </row>
    <row r="67" spans="1:17" s="14" customFormat="1" x14ac:dyDescent="0.3">
      <c r="A67" s="18"/>
      <c r="B67" s="52" t="s">
        <v>61</v>
      </c>
      <c r="C67" s="17" t="s">
        <v>36</v>
      </c>
      <c r="D67" s="17"/>
      <c r="E67" s="164"/>
      <c r="F67" s="165"/>
      <c r="G67" s="165"/>
      <c r="H67" s="165"/>
      <c r="I67" s="19">
        <f t="shared" si="42"/>
        <v>0</v>
      </c>
      <c r="J67" s="63">
        <f t="shared" si="43"/>
        <v>0</v>
      </c>
      <c r="K67" s="165"/>
      <c r="L67" s="166"/>
      <c r="M67" s="82">
        <f t="shared" si="44"/>
        <v>0</v>
      </c>
      <c r="N67" s="167"/>
      <c r="O67" s="51">
        <f t="shared" si="45"/>
        <v>0</v>
      </c>
      <c r="P67" s="71">
        <f t="shared" si="46"/>
        <v>0</v>
      </c>
      <c r="Q67" s="101"/>
    </row>
    <row r="68" spans="1:17" s="14" customFormat="1" x14ac:dyDescent="0.3">
      <c r="A68" s="18"/>
      <c r="B68" s="52" t="s">
        <v>70</v>
      </c>
      <c r="C68" s="17" t="s">
        <v>36</v>
      </c>
      <c r="D68" s="17"/>
      <c r="E68" s="164"/>
      <c r="F68" s="165"/>
      <c r="G68" s="165"/>
      <c r="H68" s="165"/>
      <c r="I68" s="19">
        <f t="shared" si="42"/>
        <v>0</v>
      </c>
      <c r="J68" s="63">
        <f t="shared" si="43"/>
        <v>0</v>
      </c>
      <c r="K68" s="165"/>
      <c r="L68" s="166"/>
      <c r="M68" s="82">
        <f t="shared" si="44"/>
        <v>0</v>
      </c>
      <c r="N68" s="167"/>
      <c r="O68" s="51">
        <f t="shared" si="45"/>
        <v>0</v>
      </c>
      <c r="P68" s="71">
        <f t="shared" si="46"/>
        <v>0</v>
      </c>
      <c r="Q68" s="101"/>
    </row>
    <row r="69" spans="1:17" s="14" customFormat="1" x14ac:dyDescent="0.3">
      <c r="A69" s="18"/>
      <c r="B69" s="52" t="s">
        <v>48</v>
      </c>
      <c r="C69" s="17" t="s">
        <v>22</v>
      </c>
      <c r="D69" s="17">
        <v>1</v>
      </c>
      <c r="E69" s="164"/>
      <c r="F69" s="165"/>
      <c r="G69" s="165"/>
      <c r="H69" s="165"/>
      <c r="I69" s="19">
        <f t="shared" si="42"/>
        <v>0</v>
      </c>
      <c r="J69" s="63">
        <f t="shared" si="43"/>
        <v>0</v>
      </c>
      <c r="K69" s="165"/>
      <c r="L69" s="166"/>
      <c r="M69" s="82">
        <f t="shared" si="44"/>
        <v>0</v>
      </c>
      <c r="N69" s="167"/>
      <c r="O69" s="51">
        <f t="shared" si="45"/>
        <v>0</v>
      </c>
      <c r="P69" s="71">
        <f t="shared" si="46"/>
        <v>0</v>
      </c>
      <c r="Q69" s="101"/>
    </row>
    <row r="70" spans="1:17" s="14" customFormat="1" x14ac:dyDescent="0.3">
      <c r="A70" s="18"/>
      <c r="B70" s="162" t="s">
        <v>80</v>
      </c>
      <c r="C70" s="17"/>
      <c r="D70" s="17"/>
      <c r="E70" s="164"/>
      <c r="F70" s="165"/>
      <c r="G70" s="165"/>
      <c r="H70" s="165"/>
      <c r="I70" s="19"/>
      <c r="J70" s="63"/>
      <c r="K70" s="165"/>
      <c r="L70" s="166"/>
      <c r="M70" s="82"/>
      <c r="N70" s="167"/>
      <c r="O70" s="51"/>
      <c r="P70" s="71"/>
      <c r="Q70" s="101"/>
    </row>
    <row r="71" spans="1:17" s="14" customFormat="1" x14ac:dyDescent="0.3">
      <c r="A71" s="18"/>
      <c r="B71" s="52" t="s">
        <v>81</v>
      </c>
      <c r="C71" s="17" t="s">
        <v>37</v>
      </c>
      <c r="D71" s="17">
        <v>1</v>
      </c>
      <c r="E71" s="164"/>
      <c r="F71" s="165"/>
      <c r="G71" s="165"/>
      <c r="H71" s="165"/>
      <c r="I71" s="19">
        <f t="shared" ref="I71" si="47">E71+F71+G71+H71</f>
        <v>0</v>
      </c>
      <c r="J71" s="63">
        <f t="shared" ref="J71" si="48">E71*$E$3+F71*$F$3+G71*$G$3+H71*$H$3</f>
        <v>0</v>
      </c>
      <c r="K71" s="165"/>
      <c r="L71" s="166"/>
      <c r="M71" s="82">
        <f t="shared" ref="M71" si="49">K71*L71</f>
        <v>0</v>
      </c>
      <c r="N71" s="167"/>
      <c r="O71" s="51">
        <f t="shared" ref="O71" si="50">N71</f>
        <v>0</v>
      </c>
      <c r="P71" s="71">
        <f t="shared" ref="P71" si="51">O71+M71+J71</f>
        <v>0</v>
      </c>
      <c r="Q71" s="101"/>
    </row>
    <row r="72" spans="1:17" s="14" customFormat="1" x14ac:dyDescent="0.3">
      <c r="A72" s="85"/>
      <c r="B72" s="47" t="s">
        <v>28</v>
      </c>
      <c r="C72" s="44"/>
      <c r="D72" s="44"/>
      <c r="E72" s="43"/>
      <c r="F72" s="45"/>
      <c r="G72" s="45"/>
      <c r="H72" s="45"/>
      <c r="I72" s="48"/>
      <c r="J72" s="81"/>
      <c r="K72" s="45"/>
      <c r="L72" s="46"/>
      <c r="M72" s="81"/>
      <c r="N72" s="78"/>
      <c r="O72" s="49"/>
      <c r="P72" s="73">
        <f>SUM(P73:P75)</f>
        <v>0</v>
      </c>
      <c r="Q72" s="105"/>
    </row>
    <row r="73" spans="1:17" s="14" customFormat="1" x14ac:dyDescent="0.3">
      <c r="A73" s="18"/>
      <c r="B73" s="17"/>
      <c r="C73" s="17"/>
      <c r="D73" s="17"/>
      <c r="E73" s="15"/>
      <c r="F73" s="19"/>
      <c r="G73" s="19"/>
      <c r="H73" s="19"/>
      <c r="I73" s="19"/>
      <c r="J73" s="24"/>
      <c r="K73" s="19"/>
      <c r="L73" s="21"/>
      <c r="M73" s="22"/>
      <c r="N73" s="76"/>
      <c r="O73" s="51"/>
      <c r="P73" s="71"/>
      <c r="Q73" s="101"/>
    </row>
    <row r="74" spans="1:17" s="14" customFormat="1" x14ac:dyDescent="0.3">
      <c r="A74" s="18"/>
      <c r="B74" s="162" t="s">
        <v>25</v>
      </c>
      <c r="C74" s="17" t="s">
        <v>22</v>
      </c>
      <c r="D74" s="17">
        <v>1</v>
      </c>
      <c r="E74" s="164"/>
      <c r="F74" s="165"/>
      <c r="G74" s="165"/>
      <c r="H74" s="165"/>
      <c r="I74" s="19">
        <f>E74+F74+G74+H74</f>
        <v>0</v>
      </c>
      <c r="J74" s="63">
        <f>E74*$E$3+F74*$F$3+G74*$G$3+H74*$H$3</f>
        <v>0</v>
      </c>
      <c r="K74" s="165"/>
      <c r="L74" s="166"/>
      <c r="M74" s="82">
        <f>K74*L74</f>
        <v>0</v>
      </c>
      <c r="N74" s="167"/>
      <c r="O74" s="51">
        <f>N74</f>
        <v>0</v>
      </c>
      <c r="P74" s="71">
        <f>O74+M74+J74</f>
        <v>0</v>
      </c>
      <c r="Q74" s="101"/>
    </row>
    <row r="75" spans="1:17" s="14" customFormat="1" x14ac:dyDescent="0.3">
      <c r="A75" s="18"/>
      <c r="B75" s="26"/>
      <c r="C75" s="17"/>
      <c r="D75" s="17"/>
      <c r="E75" s="15"/>
      <c r="F75" s="19"/>
      <c r="G75" s="19"/>
      <c r="H75" s="19"/>
      <c r="I75" s="19"/>
      <c r="J75" s="24"/>
      <c r="K75" s="19"/>
      <c r="L75" s="21"/>
      <c r="M75" s="24"/>
      <c r="N75" s="75"/>
      <c r="O75" s="17"/>
      <c r="P75" s="71"/>
      <c r="Q75" s="101"/>
    </row>
    <row r="76" spans="1:17" s="14" customFormat="1" x14ac:dyDescent="0.3">
      <c r="A76" s="85"/>
      <c r="B76" s="47" t="s">
        <v>19</v>
      </c>
      <c r="C76" s="44"/>
      <c r="D76" s="44"/>
      <c r="E76" s="43"/>
      <c r="F76" s="45"/>
      <c r="G76" s="45"/>
      <c r="H76" s="45"/>
      <c r="I76" s="45"/>
      <c r="J76" s="81"/>
      <c r="K76" s="45"/>
      <c r="L76" s="46"/>
      <c r="M76" s="81"/>
      <c r="N76" s="78"/>
      <c r="O76" s="81"/>
      <c r="P76" s="73">
        <f>SUM(P77:P79)</f>
        <v>0</v>
      </c>
      <c r="Q76" s="101"/>
    </row>
    <row r="77" spans="1:17" s="14" customFormat="1" x14ac:dyDescent="0.3">
      <c r="A77" s="18"/>
      <c r="B77" s="52"/>
      <c r="C77" s="17"/>
      <c r="D77" s="17"/>
      <c r="E77" s="18"/>
      <c r="F77" s="19"/>
      <c r="G77" s="19"/>
      <c r="H77" s="19"/>
      <c r="I77" s="19"/>
      <c r="J77" s="20"/>
      <c r="K77" s="19"/>
      <c r="L77" s="21"/>
      <c r="M77" s="22"/>
      <c r="N77" s="76"/>
      <c r="O77" s="51"/>
      <c r="P77" s="71"/>
      <c r="Q77" s="101"/>
    </row>
    <row r="78" spans="1:17" s="14" customFormat="1" x14ac:dyDescent="0.3">
      <c r="A78" s="18"/>
      <c r="B78" s="16" t="s">
        <v>27</v>
      </c>
      <c r="C78" s="17" t="s">
        <v>22</v>
      </c>
      <c r="D78" s="17">
        <v>1</v>
      </c>
      <c r="E78" s="164"/>
      <c r="F78" s="165"/>
      <c r="G78" s="165"/>
      <c r="H78" s="165"/>
      <c r="I78" s="19">
        <f>E78+F78+G78+H78</f>
        <v>0</v>
      </c>
      <c r="J78" s="63">
        <f>E78*$E$3+F78*$F$3+G78*$G$3+H78*$H$3</f>
        <v>0</v>
      </c>
      <c r="K78" s="165"/>
      <c r="L78" s="166"/>
      <c r="M78" s="82">
        <f>K78*L78</f>
        <v>0</v>
      </c>
      <c r="N78" s="167"/>
      <c r="O78" s="51">
        <f>N78</f>
        <v>0</v>
      </c>
      <c r="P78" s="71">
        <f>O78+M78+J78</f>
        <v>0</v>
      </c>
      <c r="Q78" s="101"/>
    </row>
    <row r="79" spans="1:17" s="14" customFormat="1" ht="13.8" thickBot="1" x14ac:dyDescent="0.35">
      <c r="A79" s="107"/>
      <c r="B79" s="28"/>
      <c r="C79" s="29"/>
      <c r="D79" s="29"/>
      <c r="E79" s="27"/>
      <c r="F79" s="53"/>
      <c r="G79" s="53"/>
      <c r="H79" s="53"/>
      <c r="I79" s="53"/>
      <c r="J79" s="86"/>
      <c r="K79" s="53"/>
      <c r="L79" s="30"/>
      <c r="M79" s="31"/>
      <c r="N79" s="79"/>
      <c r="O79" s="29"/>
      <c r="P79" s="71"/>
      <c r="Q79" s="101"/>
    </row>
    <row r="80" spans="1:17" s="14" customFormat="1" ht="20.25" customHeight="1" thickBot="1" x14ac:dyDescent="0.35">
      <c r="A80" s="143"/>
      <c r="B80" s="144" t="s">
        <v>18</v>
      </c>
      <c r="C80" s="145"/>
      <c r="D80" s="145"/>
      <c r="E80" s="143"/>
      <c r="F80" s="146"/>
      <c r="G80" s="146"/>
      <c r="H80" s="146"/>
      <c r="I80" s="146"/>
      <c r="J80" s="147"/>
      <c r="K80" s="146"/>
      <c r="L80" s="145"/>
      <c r="M80" s="147"/>
      <c r="N80" s="148"/>
      <c r="O80" s="147"/>
      <c r="P80" s="147">
        <f>SUM(P76+P72+P13+P6)</f>
        <v>0</v>
      </c>
      <c r="Q80" s="112"/>
    </row>
    <row r="81" spans="1:17" s="14" customFormat="1" ht="3.75" customHeight="1" thickBot="1" x14ac:dyDescent="0.35">
      <c r="A81" s="87"/>
      <c r="B81" s="32"/>
      <c r="C81" s="54"/>
      <c r="D81" s="54"/>
      <c r="E81" s="87"/>
      <c r="F81" s="55"/>
      <c r="G81" s="55"/>
      <c r="H81" s="55"/>
      <c r="I81" s="55"/>
      <c r="J81" s="91"/>
      <c r="K81" s="55"/>
      <c r="L81" s="54"/>
      <c r="M81" s="91"/>
      <c r="N81" s="80"/>
      <c r="O81" s="91"/>
      <c r="P81" s="91"/>
      <c r="Q81" s="112"/>
    </row>
    <row r="82" spans="1:17" s="14" customFormat="1" ht="20.25" customHeight="1" x14ac:dyDescent="0.3">
      <c r="A82" s="124"/>
      <c r="B82" s="125" t="s">
        <v>38</v>
      </c>
      <c r="C82" s="126"/>
      <c r="D82" s="126"/>
      <c r="E82" s="124"/>
      <c r="F82" s="127"/>
      <c r="G82" s="127"/>
      <c r="H82" s="127"/>
      <c r="I82" s="127"/>
      <c r="J82" s="128"/>
      <c r="K82" s="127"/>
      <c r="L82" s="126"/>
      <c r="M82" s="128"/>
      <c r="N82" s="129"/>
      <c r="O82" s="128"/>
      <c r="P82" s="128"/>
      <c r="Q82" s="112"/>
    </row>
    <row r="83" spans="1:17" s="14" customFormat="1" x14ac:dyDescent="0.3">
      <c r="A83" s="18"/>
      <c r="B83" s="52"/>
      <c r="C83" s="17"/>
      <c r="D83" s="17"/>
      <c r="E83" s="18"/>
      <c r="F83" s="19"/>
      <c r="G83" s="19"/>
      <c r="H83" s="19"/>
      <c r="I83" s="19"/>
      <c r="J83" s="20"/>
      <c r="K83" s="19"/>
      <c r="L83" s="21"/>
      <c r="M83" s="22"/>
      <c r="N83" s="76"/>
      <c r="O83" s="51"/>
      <c r="P83" s="71"/>
      <c r="Q83" s="101"/>
    </row>
    <row r="84" spans="1:17" s="14" customFormat="1" x14ac:dyDescent="0.3">
      <c r="A84" s="18"/>
      <c r="B84" s="162" t="s">
        <v>83</v>
      </c>
      <c r="C84" s="17"/>
      <c r="D84" s="17"/>
      <c r="E84" s="18"/>
      <c r="F84" s="19"/>
      <c r="G84" s="19"/>
      <c r="H84" s="19"/>
      <c r="I84" s="19"/>
      <c r="J84" s="20"/>
      <c r="K84" s="19"/>
      <c r="L84" s="21"/>
      <c r="M84" s="22"/>
      <c r="N84" s="76"/>
      <c r="O84" s="51"/>
      <c r="P84" s="71"/>
      <c r="Q84" s="101"/>
    </row>
    <row r="85" spans="1:17" s="14" customFormat="1" x14ac:dyDescent="0.3">
      <c r="A85" s="18"/>
      <c r="B85" s="52"/>
      <c r="C85" s="17" t="s">
        <v>22</v>
      </c>
      <c r="D85" s="17"/>
      <c r="E85" s="18"/>
      <c r="F85" s="19"/>
      <c r="G85" s="19"/>
      <c r="H85" s="19"/>
      <c r="I85" s="19"/>
      <c r="J85" s="63"/>
      <c r="K85" s="19"/>
      <c r="L85" s="21"/>
      <c r="M85" s="82"/>
      <c r="N85" s="76"/>
      <c r="O85" s="51"/>
      <c r="P85" s="71"/>
      <c r="Q85" s="101"/>
    </row>
    <row r="86" spans="1:17" s="14" customFormat="1" ht="13.8" thickBot="1" x14ac:dyDescent="0.35">
      <c r="A86" s="149"/>
      <c r="B86" s="150"/>
      <c r="C86" s="151"/>
      <c r="D86" s="151"/>
      <c r="E86" s="152"/>
      <c r="F86" s="153"/>
      <c r="G86" s="153"/>
      <c r="H86" s="153"/>
      <c r="I86" s="153"/>
      <c r="J86" s="154"/>
      <c r="K86" s="153"/>
      <c r="L86" s="155"/>
      <c r="M86" s="156"/>
      <c r="N86" s="117"/>
      <c r="O86" s="157"/>
      <c r="P86" s="158"/>
      <c r="Q86" s="101"/>
    </row>
    <row r="87" spans="1:17" s="14" customFormat="1" ht="13.8" thickBot="1" x14ac:dyDescent="0.35">
      <c r="A87" s="149"/>
      <c r="B87" s="150"/>
      <c r="C87" s="151"/>
      <c r="D87" s="151"/>
      <c r="E87" s="152"/>
      <c r="F87" s="153"/>
      <c r="G87" s="153"/>
      <c r="H87" s="153"/>
      <c r="I87" s="153"/>
      <c r="J87" s="154"/>
      <c r="K87" s="153"/>
      <c r="L87" s="155"/>
      <c r="M87" s="156"/>
      <c r="N87" s="117"/>
      <c r="O87" s="157"/>
      <c r="P87" s="158"/>
      <c r="Q87" s="101"/>
    </row>
    <row r="88" spans="1:17" s="14" customFormat="1" ht="20.25" customHeight="1" thickBot="1" x14ac:dyDescent="0.35">
      <c r="A88" s="130"/>
      <c r="B88" s="131" t="s">
        <v>39</v>
      </c>
      <c r="C88" s="132"/>
      <c r="D88" s="132"/>
      <c r="E88" s="130"/>
      <c r="F88" s="133"/>
      <c r="G88" s="133"/>
      <c r="H88" s="133"/>
      <c r="I88" s="133"/>
      <c r="J88" s="134"/>
      <c r="K88" s="133"/>
      <c r="L88" s="132"/>
      <c r="M88" s="134"/>
      <c r="N88" s="135"/>
      <c r="O88" s="134"/>
      <c r="P88" s="134"/>
      <c r="Q88" s="101"/>
    </row>
    <row r="89" spans="1:17" s="14" customFormat="1" ht="3.75" customHeight="1" thickBot="1" x14ac:dyDescent="0.35">
      <c r="A89" s="87"/>
      <c r="B89" s="32"/>
      <c r="C89" s="54"/>
      <c r="D89" s="54"/>
      <c r="E89" s="87"/>
      <c r="F89" s="55"/>
      <c r="G89" s="55"/>
      <c r="H89" s="55"/>
      <c r="I89" s="55"/>
      <c r="J89" s="91"/>
      <c r="K89" s="55"/>
      <c r="L89" s="54"/>
      <c r="M89" s="91"/>
      <c r="N89" s="80"/>
      <c r="O89" s="91"/>
      <c r="P89" s="91"/>
      <c r="Q89" s="101"/>
    </row>
    <row r="90" spans="1:17" s="14" customFormat="1" ht="20.25" customHeight="1" thickBot="1" x14ac:dyDescent="0.35">
      <c r="A90" s="136"/>
      <c r="B90" s="137" t="s">
        <v>40</v>
      </c>
      <c r="C90" s="138"/>
      <c r="D90" s="139"/>
      <c r="E90" s="136"/>
      <c r="F90" s="140"/>
      <c r="G90" s="140"/>
      <c r="H90" s="140"/>
      <c r="I90" s="140"/>
      <c r="J90" s="141"/>
      <c r="K90" s="140"/>
      <c r="L90" s="138"/>
      <c r="M90" s="141"/>
      <c r="N90" s="142"/>
      <c r="O90" s="141"/>
      <c r="P90" s="141"/>
      <c r="Q90" s="101"/>
    </row>
    <row r="91" spans="1:17" s="14" customFormat="1" ht="3.75" customHeight="1" thickBot="1" x14ac:dyDescent="0.35">
      <c r="A91" s="56"/>
      <c r="B91" s="118"/>
      <c r="C91" s="119"/>
      <c r="D91" s="119"/>
      <c r="E91" s="56"/>
      <c r="F91" s="56"/>
      <c r="G91" s="56"/>
      <c r="H91" s="56"/>
      <c r="I91" s="56"/>
      <c r="J91" s="120"/>
      <c r="K91" s="121"/>
      <c r="L91" s="122"/>
      <c r="M91" s="116"/>
      <c r="N91" s="116"/>
      <c r="O91" s="123"/>
      <c r="P91" s="120"/>
      <c r="Q91" s="101"/>
    </row>
    <row r="92" spans="1:17" s="59" customFormat="1" ht="22.5" customHeight="1" x14ac:dyDescent="0.3">
      <c r="A92" s="108"/>
      <c r="C92" s="58"/>
      <c r="D92" s="58"/>
      <c r="I92" s="113"/>
      <c r="K92" s="186" t="s">
        <v>74</v>
      </c>
      <c r="L92" s="187"/>
      <c r="M92" s="187"/>
      <c r="N92" s="187"/>
      <c r="O92" s="188"/>
    </row>
    <row r="93" spans="1:17" s="59" customFormat="1" ht="22.5" customHeight="1" x14ac:dyDescent="0.3">
      <c r="A93" s="108"/>
      <c r="C93" s="58"/>
      <c r="D93" s="58"/>
      <c r="I93" s="113"/>
      <c r="K93" s="60">
        <v>1</v>
      </c>
      <c r="L93" s="189"/>
      <c r="M93" s="190"/>
      <c r="N93" s="190"/>
      <c r="O93" s="191"/>
    </row>
    <row r="94" spans="1:17" s="59" customFormat="1" ht="22.5" customHeight="1" x14ac:dyDescent="0.25">
      <c r="A94" s="58"/>
      <c r="B94" s="88"/>
      <c r="C94" s="58"/>
      <c r="D94" s="58"/>
      <c r="K94" s="60">
        <v>2</v>
      </c>
      <c r="L94" s="189"/>
      <c r="M94" s="190"/>
      <c r="N94" s="190"/>
      <c r="O94" s="191"/>
    </row>
    <row r="95" spans="1:17" s="3" customFormat="1" ht="22.5" customHeight="1" x14ac:dyDescent="0.25">
      <c r="A95" s="61"/>
      <c r="B95" s="9"/>
      <c r="C95" s="61"/>
      <c r="D95" s="61"/>
      <c r="K95" s="60">
        <v>3</v>
      </c>
      <c r="L95" s="189"/>
      <c r="M95" s="190"/>
      <c r="N95" s="190"/>
      <c r="O95" s="191"/>
    </row>
    <row r="96" spans="1:17" s="3" customFormat="1" ht="22.5" customHeight="1" thickBot="1" x14ac:dyDescent="0.3">
      <c r="A96" s="56"/>
      <c r="B96" s="9"/>
      <c r="C96" s="89"/>
      <c r="D96" s="89"/>
      <c r="E96" s="89"/>
      <c r="F96" s="89"/>
      <c r="G96" s="89"/>
      <c r="H96" s="89"/>
      <c r="I96" s="89"/>
      <c r="J96" s="89"/>
      <c r="K96" s="62">
        <v>4</v>
      </c>
      <c r="L96" s="178"/>
      <c r="M96" s="179"/>
      <c r="N96" s="179"/>
      <c r="O96" s="180"/>
    </row>
    <row r="97" spans="1:14" s="3" customFormat="1" x14ac:dyDescent="0.25">
      <c r="A97" s="61"/>
      <c r="B97" s="9"/>
      <c r="C97" s="61"/>
      <c r="D97" s="61"/>
      <c r="G97" s="89"/>
      <c r="H97" s="89"/>
      <c r="I97" s="89"/>
      <c r="J97" s="89"/>
      <c r="K97" s="61"/>
    </row>
    <row r="98" spans="1:14" x14ac:dyDescent="0.25">
      <c r="C98" s="61"/>
      <c r="D98" s="61"/>
      <c r="E98" s="114"/>
      <c r="G98" s="89"/>
      <c r="H98" s="89"/>
      <c r="I98" s="89"/>
      <c r="J98" s="89"/>
      <c r="N98" s="104"/>
    </row>
    <row r="99" spans="1:14" x14ac:dyDescent="0.25">
      <c r="C99" s="61"/>
      <c r="D99" s="61"/>
      <c r="E99" s="114"/>
      <c r="G99" s="89"/>
      <c r="H99" s="89"/>
      <c r="I99" s="89"/>
      <c r="J99" s="89"/>
      <c r="N99" s="104"/>
    </row>
    <row r="100" spans="1:14" x14ac:dyDescent="0.25">
      <c r="C100" s="61"/>
      <c r="D100" s="61"/>
      <c r="E100" s="114"/>
      <c r="N100" s="104"/>
    </row>
    <row r="101" spans="1:14" x14ac:dyDescent="0.25">
      <c r="C101" s="61"/>
      <c r="D101" s="61"/>
      <c r="E101" s="114"/>
      <c r="N101" s="104"/>
    </row>
    <row r="102" spans="1:14" x14ac:dyDescent="0.25">
      <c r="B102" s="88"/>
      <c r="I102" s="110"/>
      <c r="J102" s="110"/>
      <c r="N102" s="104"/>
    </row>
    <row r="103" spans="1:14" x14ac:dyDescent="0.25">
      <c r="D103" s="109"/>
      <c r="N103" s="90"/>
    </row>
    <row r="108" spans="1:14" x14ac:dyDescent="0.25">
      <c r="B108" s="100"/>
    </row>
    <row r="109" spans="1:14" x14ac:dyDescent="0.25">
      <c r="B109" s="99"/>
      <c r="C109" s="98"/>
      <c r="F109" s="95"/>
    </row>
    <row r="111" spans="1:14" x14ac:dyDescent="0.25">
      <c r="C111" s="94"/>
      <c r="F111" s="96"/>
    </row>
    <row r="112" spans="1:14" x14ac:dyDescent="0.25">
      <c r="C112" s="97"/>
    </row>
  </sheetData>
  <mergeCells count="10">
    <mergeCell ref="A1:B1"/>
    <mergeCell ref="L96:O96"/>
    <mergeCell ref="C1:C4"/>
    <mergeCell ref="D1:D4"/>
    <mergeCell ref="K92:O92"/>
    <mergeCell ref="L93:O93"/>
    <mergeCell ref="L94:O94"/>
    <mergeCell ref="L95:O95"/>
    <mergeCell ref="K1:M1"/>
    <mergeCell ref="N1:O1"/>
  </mergeCells>
  <phoneticPr fontId="9" type="noConversion"/>
  <printOptions horizontalCentered="1"/>
  <pageMargins left="0.19685039370078741" right="0.51181102362204722" top="1.0629921259842521" bottom="0.59055118110236227" header="0.23622047244094491" footer="0.31496062992125984"/>
  <pageSetup paperSize="9" fitToHeight="0" orientation="landscape" r:id="rId1"/>
  <headerFooter alignWithMargins="0">
    <oddHeader>&amp;L&amp;G&amp;CTABLEAU DE DECOMPOSITION DU PRIX FORFAITAIRE
REVAMPING ICPE
LOT  VENTILATION&amp;RDNT-19-ICPE7121-LI023 Ind.0</oddHeader>
    <oddFooter>&amp;L&amp;8&amp;F&amp;R&amp;8Page 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DPGF</vt:lpstr>
      <vt:lpstr>DPGF!_Toc189061298</vt:lpstr>
      <vt:lpstr>DPGF!Impression_des_titres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2025-03-12T16:55:09Z</dcterms:modified>
</cp:coreProperties>
</file>